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6FA48718-E426-4E4E-8E80-B040CB093F57}" xr6:coauthVersionLast="47" xr6:coauthVersionMax="47" xr10:uidLastSave="{00000000-0000-0000-0000-000000000000}"/>
  <bookViews>
    <workbookView xWindow="22932" yWindow="-108" windowWidth="23256" windowHeight="12576" tabRatio="769" activeTab="2" xr2:uid="{00000000-000D-0000-FFFF-FFFF00000000}"/>
  </bookViews>
  <sheets>
    <sheet name="Product portfolio" sheetId="11" r:id="rId1"/>
    <sheet name="New product" sheetId="21" r:id="rId2"/>
    <sheet name="Order pattern" sheetId="17" r:id="rId3"/>
    <sheet name="Machine Information" sheetId="19" r:id="rId4"/>
    <sheet name="Maintenance" sheetId="20" r:id="rId5"/>
    <sheet name="Quality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1" l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P83" i="11" s="1"/>
  <c r="O84" i="11"/>
  <c r="O85" i="11"/>
  <c r="O86" i="11"/>
  <c r="O87" i="11"/>
  <c r="O88" i="11"/>
  <c r="O89" i="11"/>
  <c r="O90" i="11"/>
  <c r="O91" i="11"/>
  <c r="O92" i="11"/>
  <c r="O93" i="11"/>
  <c r="O94" i="11"/>
  <c r="O95" i="11"/>
  <c r="P95" i="11" s="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P107" i="11" s="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P119" i="11" s="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P133" i="11" s="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53" i="11"/>
  <c r="O154" i="11"/>
  <c r="O155" i="11"/>
  <c r="P155" i="11" s="1"/>
  <c r="O156" i="11"/>
  <c r="O157" i="11"/>
  <c r="O158" i="11"/>
  <c r="O159" i="11"/>
  <c r="O160" i="11"/>
  <c r="O161" i="11"/>
  <c r="O162" i="11"/>
  <c r="O163" i="11"/>
  <c r="O164" i="11"/>
  <c r="O165" i="11"/>
  <c r="O166" i="11"/>
  <c r="O167" i="11"/>
  <c r="P167" i="11" s="1"/>
  <c r="O168" i="11"/>
  <c r="O169" i="11"/>
  <c r="O170" i="11"/>
  <c r="O171" i="11"/>
  <c r="O172" i="11"/>
  <c r="O173" i="11"/>
  <c r="O174" i="11"/>
  <c r="O175" i="11"/>
  <c r="O176" i="11"/>
  <c r="O177" i="11"/>
  <c r="O178" i="11"/>
  <c r="O179" i="11"/>
  <c r="P179" i="11" s="1"/>
  <c r="O180" i="11"/>
  <c r="O181" i="11"/>
  <c r="O182" i="11"/>
  <c r="O183" i="11"/>
  <c r="O184" i="11"/>
  <c r="O185" i="11"/>
  <c r="O186" i="11"/>
  <c r="O187" i="11"/>
  <c r="O188" i="11"/>
  <c r="O189" i="11"/>
  <c r="O190" i="11"/>
  <c r="O191" i="11"/>
  <c r="P191" i="11" s="1"/>
  <c r="O192" i="11"/>
  <c r="O193" i="11"/>
  <c r="O194" i="11"/>
  <c r="O195" i="11"/>
  <c r="O196" i="11"/>
  <c r="O197" i="11"/>
  <c r="O198" i="11"/>
  <c r="O199" i="11"/>
  <c r="O200" i="11"/>
  <c r="O201" i="11"/>
  <c r="O202" i="11"/>
  <c r="O203" i="11"/>
  <c r="P203" i="11" s="1"/>
  <c r="O204" i="11"/>
  <c r="O205" i="11"/>
  <c r="O206" i="11"/>
  <c r="O207" i="11"/>
  <c r="O208" i="11"/>
  <c r="O209" i="11"/>
  <c r="O210" i="11"/>
  <c r="O211" i="11"/>
  <c r="O212" i="11"/>
  <c r="O213" i="11"/>
  <c r="O214" i="11"/>
  <c r="O215" i="11"/>
  <c r="O216" i="11"/>
  <c r="O217" i="11"/>
  <c r="P217" i="11" s="1"/>
  <c r="O218" i="11"/>
  <c r="O219" i="11"/>
  <c r="O220" i="11"/>
  <c r="O221" i="11"/>
  <c r="O222" i="11"/>
  <c r="O223" i="11"/>
  <c r="O224" i="11"/>
  <c r="O225" i="11"/>
  <c r="O226" i="11"/>
  <c r="O227" i="11"/>
  <c r="P227" i="11" s="1"/>
  <c r="O228" i="11"/>
  <c r="O229" i="11"/>
  <c r="O230" i="11"/>
  <c r="O231" i="11"/>
  <c r="O232" i="11"/>
  <c r="O233" i="11"/>
  <c r="O234" i="11"/>
  <c r="O235" i="11"/>
  <c r="O236" i="11"/>
  <c r="O237" i="11"/>
  <c r="O238" i="11"/>
  <c r="O239" i="11"/>
  <c r="O240" i="11"/>
  <c r="P240" i="11" s="1"/>
  <c r="O241" i="11"/>
  <c r="O242" i="11"/>
  <c r="O243" i="11"/>
  <c r="O244" i="11"/>
  <c r="O245" i="11"/>
  <c r="O246" i="11"/>
  <c r="O247" i="11"/>
  <c r="O248" i="11"/>
  <c r="O249" i="11"/>
  <c r="O250" i="11"/>
  <c r="O251" i="11"/>
  <c r="O252" i="11"/>
  <c r="O253" i="11"/>
  <c r="O254" i="11"/>
  <c r="O255" i="11"/>
  <c r="O256" i="11"/>
  <c r="O257" i="11"/>
  <c r="O258" i="11"/>
  <c r="O259" i="11"/>
  <c r="O260" i="11"/>
  <c r="O261" i="11"/>
  <c r="O262" i="11"/>
  <c r="O263" i="11"/>
  <c r="O264" i="11"/>
  <c r="O265" i="11"/>
  <c r="O266" i="11"/>
  <c r="O267" i="11"/>
  <c r="O268" i="11"/>
  <c r="O269" i="11"/>
  <c r="O270" i="11"/>
  <c r="O271" i="11"/>
  <c r="O272" i="11"/>
  <c r="O273" i="11"/>
  <c r="O274" i="11"/>
  <c r="P274" i="11" s="1"/>
  <c r="O275" i="11"/>
  <c r="O276" i="11"/>
  <c r="O277" i="11"/>
  <c r="O278" i="11"/>
  <c r="O279" i="11"/>
  <c r="O280" i="11"/>
  <c r="O281" i="11"/>
  <c r="O282" i="11"/>
  <c r="O283" i="11"/>
  <c r="O284" i="11"/>
  <c r="O285" i="11"/>
  <c r="O286" i="11"/>
  <c r="O287" i="11"/>
  <c r="O2" i="11"/>
  <c r="P2" i="11" s="1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" i="17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4" i="11"/>
  <c r="P85" i="11"/>
  <c r="P86" i="11"/>
  <c r="P87" i="11"/>
  <c r="P88" i="11"/>
  <c r="P89" i="11"/>
  <c r="P90" i="11"/>
  <c r="P91" i="11"/>
  <c r="P92" i="11"/>
  <c r="P93" i="11"/>
  <c r="P94" i="11"/>
  <c r="P96" i="11"/>
  <c r="P97" i="11"/>
  <c r="P98" i="11"/>
  <c r="P99" i="11"/>
  <c r="P100" i="11"/>
  <c r="P101" i="11"/>
  <c r="P102" i="11"/>
  <c r="P103" i="11"/>
  <c r="P104" i="11"/>
  <c r="P105" i="11"/>
  <c r="P106" i="11"/>
  <c r="P108" i="11"/>
  <c r="P109" i="11"/>
  <c r="P110" i="11"/>
  <c r="P111" i="11"/>
  <c r="P112" i="11"/>
  <c r="P113" i="11"/>
  <c r="P114" i="11"/>
  <c r="P115" i="11"/>
  <c r="P116" i="11"/>
  <c r="P117" i="11"/>
  <c r="P118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6" i="11"/>
  <c r="P157" i="11"/>
  <c r="P158" i="11"/>
  <c r="P159" i="11"/>
  <c r="P160" i="11"/>
  <c r="P161" i="11"/>
  <c r="P162" i="11"/>
  <c r="P163" i="11"/>
  <c r="P164" i="11"/>
  <c r="P165" i="11"/>
  <c r="P166" i="11"/>
  <c r="P168" i="11"/>
  <c r="P169" i="11"/>
  <c r="P170" i="11"/>
  <c r="P171" i="11"/>
  <c r="P172" i="11"/>
  <c r="P173" i="11"/>
  <c r="P174" i="11"/>
  <c r="P175" i="11"/>
  <c r="P176" i="11"/>
  <c r="P177" i="11"/>
  <c r="P178" i="11"/>
  <c r="P180" i="11"/>
  <c r="P181" i="11"/>
  <c r="P182" i="11"/>
  <c r="P183" i="11"/>
  <c r="P184" i="11"/>
  <c r="P185" i="11"/>
  <c r="P186" i="11"/>
  <c r="P187" i="11"/>
  <c r="P188" i="11"/>
  <c r="P189" i="11"/>
  <c r="P190" i="11"/>
  <c r="P192" i="11"/>
  <c r="P193" i="11"/>
  <c r="P194" i="11"/>
  <c r="P195" i="11"/>
  <c r="P196" i="11"/>
  <c r="P197" i="11"/>
  <c r="P198" i="11"/>
  <c r="P199" i="11"/>
  <c r="P200" i="11"/>
  <c r="P201" i="11"/>
  <c r="P202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8" i="11"/>
  <c r="P219" i="11"/>
  <c r="P220" i="11"/>
  <c r="P221" i="11"/>
  <c r="P222" i="11"/>
  <c r="P223" i="11"/>
  <c r="P224" i="11"/>
  <c r="P225" i="11"/>
  <c r="P226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N222" i="11"/>
  <c r="N217" i="11"/>
  <c r="N212" i="11"/>
  <c r="N207" i="11"/>
  <c r="N163" i="11"/>
  <c r="N107" i="11"/>
  <c r="N101" i="11"/>
  <c r="L281" i="11"/>
  <c r="N281" i="11" s="1"/>
  <c r="L274" i="11"/>
  <c r="N274" i="11" s="1"/>
  <c r="L266" i="11"/>
  <c r="N266" i="11" s="1"/>
  <c r="L256" i="11"/>
  <c r="N256" i="11" s="1"/>
  <c r="L248" i="11"/>
  <c r="N248" i="11" s="1"/>
  <c r="L240" i="11"/>
  <c r="N240" i="11" s="1"/>
  <c r="L232" i="11"/>
  <c r="N232" i="11" s="1"/>
  <c r="L227" i="11"/>
  <c r="N227" i="11" s="1"/>
  <c r="L222" i="11"/>
  <c r="L217" i="11"/>
  <c r="L212" i="11"/>
  <c r="L207" i="11"/>
  <c r="L203" i="11"/>
  <c r="N203" i="11" s="1"/>
  <c r="L199" i="11"/>
  <c r="N199" i="11" s="1"/>
  <c r="L195" i="11"/>
  <c r="N195" i="11" s="1"/>
  <c r="L191" i="11"/>
  <c r="N191" i="11" s="1"/>
  <c r="L187" i="11"/>
  <c r="N187" i="11" s="1"/>
  <c r="L183" i="11"/>
  <c r="N183" i="11" s="1"/>
  <c r="L179" i="11"/>
  <c r="N179" i="11" s="1"/>
  <c r="L175" i="11"/>
  <c r="N175" i="11" s="1"/>
  <c r="L171" i="11"/>
  <c r="N171" i="11" s="1"/>
  <c r="L167" i="11"/>
  <c r="N167" i="11" s="1"/>
  <c r="L163" i="11"/>
  <c r="L159" i="11"/>
  <c r="N159" i="11" s="1"/>
  <c r="L155" i="11"/>
  <c r="N155" i="11" s="1"/>
  <c r="L150" i="11"/>
  <c r="N150" i="11" s="1"/>
  <c r="L146" i="11"/>
  <c r="N146" i="11" s="1"/>
  <c r="L142" i="11"/>
  <c r="N142" i="11" s="1"/>
  <c r="L137" i="11"/>
  <c r="N137" i="11" s="1"/>
  <c r="L133" i="11"/>
  <c r="N133" i="11" s="1"/>
  <c r="L129" i="11"/>
  <c r="N129" i="11" s="1"/>
  <c r="L125" i="11"/>
  <c r="N125" i="11" s="1"/>
  <c r="L119" i="11"/>
  <c r="N119" i="11" s="1"/>
  <c r="L113" i="11"/>
  <c r="N113" i="11" s="1"/>
  <c r="L107" i="11"/>
  <c r="L101" i="11"/>
  <c r="L95" i="11"/>
  <c r="N95" i="11" s="1"/>
  <c r="L89" i="11"/>
  <c r="N89" i="11" s="1"/>
  <c r="L83" i="11"/>
  <c r="N83" i="11" s="1"/>
  <c r="L77" i="11"/>
  <c r="N77" i="11" s="1"/>
  <c r="L70" i="11"/>
  <c r="N70" i="11" s="1"/>
  <c r="L64" i="11"/>
  <c r="N64" i="11" s="1"/>
  <c r="L58" i="11"/>
  <c r="N58" i="11" s="1"/>
  <c r="L52" i="11"/>
  <c r="N52" i="11" s="1"/>
  <c r="L46" i="11"/>
  <c r="N46" i="11" s="1"/>
  <c r="L40" i="11"/>
  <c r="N40" i="11" s="1"/>
  <c r="L34" i="11"/>
  <c r="N34" i="11" s="1"/>
  <c r="L27" i="11"/>
  <c r="N27" i="11" s="1"/>
  <c r="L21" i="11"/>
  <c r="N21" i="11" s="1"/>
  <c r="L15" i="11"/>
  <c r="N15" i="11" s="1"/>
  <c r="L8" i="11"/>
  <c r="N8" i="11" s="1"/>
  <c r="L2" i="11"/>
  <c r="N2" i="11" s="1"/>
  <c r="J50" i="21"/>
  <c r="J46" i="21"/>
  <c r="J42" i="21"/>
  <c r="J38" i="21"/>
  <c r="J34" i="21"/>
  <c r="J30" i="21"/>
  <c r="J26" i="21"/>
  <c r="J22" i="21"/>
  <c r="J18" i="21"/>
  <c r="J14" i="21"/>
  <c r="J10" i="21"/>
  <c r="J6" i="21"/>
  <c r="J2" i="21"/>
  <c r="F3" i="17" a="1"/>
  <c r="F15" i="17" a="1"/>
  <c r="F27" i="17" a="1"/>
  <c r="F39" i="17" a="1"/>
  <c r="F51" i="17" a="1"/>
  <c r="F63" i="17" a="1"/>
  <c r="F83" i="17" a="1"/>
  <c r="F161" i="17" a="1"/>
  <c r="F182" i="17" a="1"/>
  <c r="F188" i="17" a="1"/>
  <c r="F200" i="17" a="1"/>
  <c r="F41" i="17" a="1"/>
  <c r="F65" i="17" a="1"/>
  <c r="F84" i="17" a="1"/>
  <c r="F108" i="17" a="1"/>
  <c r="F124" i="17" a="1"/>
  <c r="F4" i="17" a="1"/>
  <c r="F16" i="17" a="1"/>
  <c r="F28" i="17" a="1"/>
  <c r="F40" i="17" a="1"/>
  <c r="F52" i="17" a="1"/>
  <c r="F64" i="17" a="1"/>
  <c r="F75" i="17" a="1"/>
  <c r="F162" i="17" a="1"/>
  <c r="F168" i="17" a="1"/>
  <c r="F175" i="17" a="1"/>
  <c r="F189" i="17" a="1"/>
  <c r="F201" i="17" a="1"/>
  <c r="F53" i="17" a="1"/>
  <c r="F76" i="17" a="1"/>
  <c r="F100" i="17" a="1"/>
  <c r="F116" i="17" a="1"/>
  <c r="F155" i="17" a="1"/>
  <c r="F169" i="17" a="1"/>
  <c r="F195" i="17" a="1"/>
  <c r="F5" i="17" a="1"/>
  <c r="F17" i="17" a="1"/>
  <c r="F29" i="17" a="1"/>
  <c r="F92" i="17" a="1"/>
  <c r="F132" i="17" a="1"/>
  <c r="F140" i="17" a="1"/>
  <c r="F6" i="17" a="1"/>
  <c r="F18" i="17" a="1"/>
  <c r="F30" i="17" a="1"/>
  <c r="F42" i="17" a="1"/>
  <c r="F54" i="17" a="1"/>
  <c r="F66" i="17" a="1"/>
  <c r="F77" i="17" a="1"/>
  <c r="F85" i="17" a="1"/>
  <c r="F93" i="17" a="1"/>
  <c r="F101" i="17" a="1"/>
  <c r="F109" i="17" a="1"/>
  <c r="F117" i="17" a="1"/>
  <c r="F125" i="17" a="1"/>
  <c r="F133" i="17" a="1"/>
  <c r="F141" i="17" a="1"/>
  <c r="F149" i="17" a="1"/>
  <c r="F170" i="17" a="1"/>
  <c r="F176" i="17" a="1"/>
  <c r="F190" i="17" a="1"/>
  <c r="F157" i="17" a="1"/>
  <c r="F7" i="17" a="1"/>
  <c r="F19" i="17" a="1"/>
  <c r="F31" i="17" a="1"/>
  <c r="F43" i="17" a="1"/>
  <c r="F55" i="17" a="1"/>
  <c r="F67" i="17" a="1"/>
  <c r="F78" i="17" a="1"/>
  <c r="F86" i="17" a="1"/>
  <c r="F94" i="17" a="1"/>
  <c r="F102" i="17" a="1"/>
  <c r="F110" i="17" a="1"/>
  <c r="F118" i="17" a="1"/>
  <c r="F126" i="17" a="1"/>
  <c r="F134" i="17" a="1"/>
  <c r="F142" i="17" a="1"/>
  <c r="F150" i="17" a="1"/>
  <c r="F156" i="17" a="1"/>
  <c r="F163" i="17" a="1"/>
  <c r="F177" i="17" a="1"/>
  <c r="F196" i="17" a="1"/>
  <c r="F178" i="17" a="1"/>
  <c r="F180" i="17" a="1"/>
  <c r="F8" i="17" a="1"/>
  <c r="F20" i="17" a="1"/>
  <c r="F32" i="17" a="1"/>
  <c r="F44" i="17" a="1"/>
  <c r="F56" i="17" a="1"/>
  <c r="F68" i="17" a="1"/>
  <c r="F184" i="17" a="1"/>
  <c r="F197" i="17" a="1"/>
  <c r="F199" i="17" a="1"/>
  <c r="F9" i="17" a="1"/>
  <c r="F21" i="17" a="1"/>
  <c r="F33" i="17" a="1"/>
  <c r="F45" i="17" a="1"/>
  <c r="F57" i="17" a="1"/>
  <c r="F69" i="17" a="1"/>
  <c r="F158" i="17" a="1"/>
  <c r="F164" i="17" a="1"/>
  <c r="F185" i="17" a="1"/>
  <c r="F186" i="17" a="1"/>
  <c r="F104" i="17" a="1"/>
  <c r="F136" i="17" a="1"/>
  <c r="F166" i="17" a="1"/>
  <c r="F49" i="17" a="1"/>
  <c r="F114" i="17" a="1"/>
  <c r="F174" i="17" a="1"/>
  <c r="F187" i="17" a="1"/>
  <c r="F10" i="17" a="1"/>
  <c r="F22" i="17" a="1"/>
  <c r="F34" i="17" a="1"/>
  <c r="F46" i="17" a="1"/>
  <c r="F58" i="17" a="1"/>
  <c r="F70" i="17" a="1"/>
  <c r="F151" i="17" a="1"/>
  <c r="F165" i="17" a="1"/>
  <c r="F198" i="17" a="1"/>
  <c r="F96" i="17" a="1"/>
  <c r="F120" i="17" a="1"/>
  <c r="F172" i="17" a="1"/>
  <c r="F192" i="17" a="1"/>
  <c r="F13" i="17" a="1"/>
  <c r="F61" i="17" a="1"/>
  <c r="F73" i="17" a="1"/>
  <c r="F106" i="17" a="1"/>
  <c r="F153" i="17" a="1"/>
  <c r="F11" i="17" a="1"/>
  <c r="F23" i="17" a="1"/>
  <c r="F35" i="17" a="1"/>
  <c r="F47" i="17" a="1"/>
  <c r="F59" i="17" a="1"/>
  <c r="F71" i="17" a="1"/>
  <c r="F80" i="17" a="1"/>
  <c r="F88" i="17" a="1"/>
  <c r="F112" i="17" a="1"/>
  <c r="F128" i="17" a="1"/>
  <c r="F144" i="17" a="1"/>
  <c r="F179" i="17" a="1"/>
  <c r="F37" i="17" a="1"/>
  <c r="F90" i="17" a="1"/>
  <c r="F130" i="17" a="1"/>
  <c r="F12" i="17" a="1"/>
  <c r="F24" i="17" a="1"/>
  <c r="F36" i="17" a="1"/>
  <c r="F48" i="17" a="1"/>
  <c r="F60" i="17" a="1"/>
  <c r="F72" i="17" a="1"/>
  <c r="F81" i="17" a="1"/>
  <c r="F89" i="17" a="1"/>
  <c r="F97" i="17" a="1"/>
  <c r="F105" i="17" a="1"/>
  <c r="F113" i="17" a="1"/>
  <c r="F121" i="17" a="1"/>
  <c r="F129" i="17" a="1"/>
  <c r="F137" i="17" a="1"/>
  <c r="F145" i="17" a="1"/>
  <c r="F152" i="17" a="1"/>
  <c r="F159" i="17" a="1"/>
  <c r="F173" i="17" a="1"/>
  <c r="F193" i="17" a="1"/>
  <c r="F25" i="17" a="1"/>
  <c r="F98" i="17" a="1"/>
  <c r="F122" i="17" a="1"/>
  <c r="F138" i="17" a="1"/>
  <c r="F82" i="17" a="1"/>
  <c r="F146" i="17" a="1"/>
  <c r="F14" i="17" a="1"/>
  <c r="F26" i="17" a="1"/>
  <c r="F38" i="17" a="1"/>
  <c r="F50" i="17" a="1"/>
  <c r="F62" i="17" a="1"/>
  <c r="F74" i="17" a="1"/>
  <c r="F154" i="17" a="1"/>
  <c r="F160" i="17" a="1"/>
  <c r="F181" i="17" a="1"/>
  <c r="F194" i="17" a="1"/>
  <c r="F148" i="17" a="1"/>
  <c r="F183" i="17" a="1"/>
  <c r="F79" i="17" a="1"/>
  <c r="F95" i="17" a="1"/>
  <c r="F119" i="17" a="1"/>
  <c r="F191" i="17" a="1"/>
  <c r="F111" i="17" a="1"/>
  <c r="F171" i="17" a="1"/>
  <c r="F107" i="17" a="1"/>
  <c r="F131" i="17" a="1"/>
  <c r="F143" i="17" a="1"/>
  <c r="F87" i="17" a="1"/>
  <c r="F147" i="17" a="1"/>
  <c r="F103" i="17" a="1"/>
  <c r="F167" i="17" a="1"/>
  <c r="F135" i="17" a="1"/>
  <c r="F139" i="17" a="1"/>
  <c r="F91" i="17" a="1"/>
  <c r="F123" i="17" a="1"/>
  <c r="F127" i="17" a="1"/>
  <c r="F99" i="17" a="1"/>
  <c r="F115" i="17" a="1"/>
  <c r="F2" i="17" a="1"/>
  <c r="F115" i="17" l="1"/>
  <c r="G115" i="17" s="1"/>
  <c r="F99" i="17"/>
  <c r="G99" i="17" s="1"/>
  <c r="F127" i="17"/>
  <c r="G127" i="17" s="1"/>
  <c r="F123" i="17"/>
  <c r="G123" i="17" s="1"/>
  <c r="F91" i="17"/>
  <c r="G91" i="17" s="1"/>
  <c r="F139" i="17"/>
  <c r="G139" i="17" s="1"/>
  <c r="F135" i="17"/>
  <c r="G135" i="17" s="1"/>
  <c r="F167" i="17"/>
  <c r="G167" i="17" s="1"/>
  <c r="F103" i="17"/>
  <c r="G103" i="17" s="1"/>
  <c r="F147" i="17"/>
  <c r="G147" i="17" s="1"/>
  <c r="F87" i="17"/>
  <c r="G87" i="17" s="1"/>
  <c r="F143" i="17"/>
  <c r="G143" i="17" s="1"/>
  <c r="F131" i="17"/>
  <c r="G131" i="17" s="1"/>
  <c r="F107" i="17"/>
  <c r="G107" i="17" s="1"/>
  <c r="F171" i="17"/>
  <c r="G171" i="17" s="1"/>
  <c r="F111" i="17"/>
  <c r="G111" i="17" s="1"/>
  <c r="F191" i="17"/>
  <c r="G191" i="17" s="1"/>
  <c r="F119" i="17"/>
  <c r="G119" i="17" s="1"/>
  <c r="F95" i="17"/>
  <c r="G95" i="17" s="1"/>
  <c r="F79" i="17"/>
  <c r="G79" i="17" s="1"/>
  <c r="F183" i="17"/>
  <c r="G183" i="17" s="1"/>
  <c r="F148" i="17"/>
  <c r="G148" i="17" s="1"/>
  <c r="F194" i="17"/>
  <c r="G194" i="17" s="1"/>
  <c r="F181" i="17"/>
  <c r="G181" i="17" s="1"/>
  <c r="F160" i="17"/>
  <c r="G160" i="17" s="1"/>
  <c r="F154" i="17"/>
  <c r="G154" i="17" s="1"/>
  <c r="F74" i="17"/>
  <c r="G74" i="17" s="1"/>
  <c r="F62" i="17"/>
  <c r="G62" i="17" s="1"/>
  <c r="F50" i="17"/>
  <c r="G50" i="17" s="1"/>
  <c r="F38" i="17"/>
  <c r="G38" i="17" s="1"/>
  <c r="F26" i="17"/>
  <c r="G26" i="17" s="1"/>
  <c r="F14" i="17"/>
  <c r="G14" i="17" s="1"/>
  <c r="F146" i="17"/>
  <c r="G146" i="17" s="1"/>
  <c r="F82" i="17"/>
  <c r="G82" i="17" s="1"/>
  <c r="F138" i="17"/>
  <c r="G138" i="17" s="1"/>
  <c r="F122" i="17"/>
  <c r="G122" i="17" s="1"/>
  <c r="F98" i="17"/>
  <c r="G98" i="17" s="1"/>
  <c r="F25" i="17"/>
  <c r="G25" i="17" s="1"/>
  <c r="F193" i="17"/>
  <c r="G193" i="17" s="1"/>
  <c r="F173" i="17"/>
  <c r="G173" i="17" s="1"/>
  <c r="F159" i="17"/>
  <c r="G159" i="17" s="1"/>
  <c r="F152" i="17"/>
  <c r="G152" i="17" s="1"/>
  <c r="F145" i="17"/>
  <c r="G145" i="17" s="1"/>
  <c r="F137" i="17"/>
  <c r="G137" i="17" s="1"/>
  <c r="F129" i="17"/>
  <c r="G129" i="17" s="1"/>
  <c r="F121" i="17"/>
  <c r="G121" i="17" s="1"/>
  <c r="F113" i="17"/>
  <c r="G113" i="17" s="1"/>
  <c r="F105" i="17"/>
  <c r="G105" i="17" s="1"/>
  <c r="F97" i="17"/>
  <c r="G97" i="17" s="1"/>
  <c r="F89" i="17"/>
  <c r="G89" i="17" s="1"/>
  <c r="F81" i="17"/>
  <c r="G81" i="17" s="1"/>
  <c r="F72" i="17"/>
  <c r="G72" i="17" s="1"/>
  <c r="F60" i="17"/>
  <c r="G60" i="17" s="1"/>
  <c r="F48" i="17"/>
  <c r="G48" i="17" s="1"/>
  <c r="F36" i="17"/>
  <c r="G36" i="17" s="1"/>
  <c r="F24" i="17"/>
  <c r="G24" i="17" s="1"/>
  <c r="F12" i="17"/>
  <c r="G12" i="17" s="1"/>
  <c r="F130" i="17"/>
  <c r="G130" i="17" s="1"/>
  <c r="F90" i="17"/>
  <c r="G90" i="17" s="1"/>
  <c r="F37" i="17"/>
  <c r="G37" i="17" s="1"/>
  <c r="F179" i="17"/>
  <c r="G179" i="17" s="1"/>
  <c r="F144" i="17"/>
  <c r="G144" i="17" s="1"/>
  <c r="F128" i="17"/>
  <c r="G128" i="17" s="1"/>
  <c r="F112" i="17"/>
  <c r="G112" i="17" s="1"/>
  <c r="F88" i="17"/>
  <c r="G88" i="17" s="1"/>
  <c r="F80" i="17"/>
  <c r="G80" i="17" s="1"/>
  <c r="F71" i="17"/>
  <c r="G71" i="17" s="1"/>
  <c r="F59" i="17"/>
  <c r="G59" i="17" s="1"/>
  <c r="F47" i="17"/>
  <c r="G47" i="17" s="1"/>
  <c r="F35" i="17"/>
  <c r="G35" i="17" s="1"/>
  <c r="F23" i="17"/>
  <c r="G23" i="17" s="1"/>
  <c r="F11" i="17"/>
  <c r="G11" i="17" s="1"/>
  <c r="F153" i="17"/>
  <c r="G153" i="17" s="1"/>
  <c r="F106" i="17"/>
  <c r="G106" i="17" s="1"/>
  <c r="F73" i="17"/>
  <c r="G73" i="17" s="1"/>
  <c r="F61" i="17"/>
  <c r="G61" i="17" s="1"/>
  <c r="F13" i="17"/>
  <c r="G13" i="17" s="1"/>
  <c r="F192" i="17"/>
  <c r="G192" i="17" s="1"/>
  <c r="F172" i="17"/>
  <c r="G172" i="17" s="1"/>
  <c r="F120" i="17"/>
  <c r="G120" i="17" s="1"/>
  <c r="F96" i="17"/>
  <c r="G96" i="17" s="1"/>
  <c r="F198" i="17"/>
  <c r="G198" i="17" s="1"/>
  <c r="F165" i="17"/>
  <c r="G165" i="17" s="1"/>
  <c r="F151" i="17"/>
  <c r="G151" i="17" s="1"/>
  <c r="F70" i="17"/>
  <c r="G70" i="17" s="1"/>
  <c r="F58" i="17"/>
  <c r="G58" i="17" s="1"/>
  <c r="F46" i="17"/>
  <c r="G46" i="17" s="1"/>
  <c r="F34" i="17"/>
  <c r="G34" i="17" s="1"/>
  <c r="F22" i="17"/>
  <c r="G22" i="17" s="1"/>
  <c r="F10" i="17"/>
  <c r="G10" i="17" s="1"/>
  <c r="F187" i="17"/>
  <c r="G187" i="17" s="1"/>
  <c r="F174" i="17"/>
  <c r="G174" i="17" s="1"/>
  <c r="F114" i="17"/>
  <c r="G114" i="17" s="1"/>
  <c r="F49" i="17"/>
  <c r="G49" i="17" s="1"/>
  <c r="F166" i="17"/>
  <c r="G166" i="17" s="1"/>
  <c r="F136" i="17"/>
  <c r="G136" i="17" s="1"/>
  <c r="F104" i="17"/>
  <c r="G104" i="17" s="1"/>
  <c r="F186" i="17"/>
  <c r="G186" i="17" s="1"/>
  <c r="F185" i="17"/>
  <c r="G185" i="17" s="1"/>
  <c r="F164" i="17"/>
  <c r="G164" i="17" s="1"/>
  <c r="F158" i="17"/>
  <c r="G158" i="17" s="1"/>
  <c r="F69" i="17"/>
  <c r="G69" i="17" s="1"/>
  <c r="F57" i="17"/>
  <c r="G57" i="17" s="1"/>
  <c r="F45" i="17"/>
  <c r="G45" i="17" s="1"/>
  <c r="F33" i="17"/>
  <c r="G33" i="17" s="1"/>
  <c r="F21" i="17"/>
  <c r="G21" i="17" s="1"/>
  <c r="F9" i="17"/>
  <c r="G9" i="17" s="1"/>
  <c r="F199" i="17"/>
  <c r="G199" i="17" s="1"/>
  <c r="F197" i="17"/>
  <c r="G197" i="17" s="1"/>
  <c r="F184" i="17"/>
  <c r="G184" i="17" s="1"/>
  <c r="F68" i="17"/>
  <c r="G68" i="17" s="1"/>
  <c r="F56" i="17"/>
  <c r="G56" i="17" s="1"/>
  <c r="F44" i="17"/>
  <c r="G44" i="17" s="1"/>
  <c r="F32" i="17"/>
  <c r="G32" i="17" s="1"/>
  <c r="F20" i="17"/>
  <c r="G20" i="17" s="1"/>
  <c r="F8" i="17"/>
  <c r="G8" i="17" s="1"/>
  <c r="F180" i="17"/>
  <c r="G180" i="17" s="1"/>
  <c r="F178" i="17"/>
  <c r="G178" i="17" s="1"/>
  <c r="F196" i="17"/>
  <c r="G196" i="17" s="1"/>
  <c r="F177" i="17"/>
  <c r="G177" i="17" s="1"/>
  <c r="F163" i="17"/>
  <c r="G163" i="17" s="1"/>
  <c r="F156" i="17"/>
  <c r="G156" i="17" s="1"/>
  <c r="F150" i="17"/>
  <c r="G150" i="17" s="1"/>
  <c r="F142" i="17"/>
  <c r="G142" i="17" s="1"/>
  <c r="F134" i="17"/>
  <c r="G134" i="17" s="1"/>
  <c r="F126" i="17"/>
  <c r="G126" i="17" s="1"/>
  <c r="F118" i="17"/>
  <c r="G118" i="17" s="1"/>
  <c r="F110" i="17"/>
  <c r="G110" i="17" s="1"/>
  <c r="F102" i="17"/>
  <c r="G102" i="17" s="1"/>
  <c r="F94" i="17"/>
  <c r="G94" i="17" s="1"/>
  <c r="F86" i="17"/>
  <c r="G86" i="17" s="1"/>
  <c r="F78" i="17"/>
  <c r="G78" i="17" s="1"/>
  <c r="F67" i="17"/>
  <c r="G67" i="17" s="1"/>
  <c r="F55" i="17"/>
  <c r="G55" i="17" s="1"/>
  <c r="F43" i="17"/>
  <c r="G43" i="17" s="1"/>
  <c r="F31" i="17"/>
  <c r="G31" i="17" s="1"/>
  <c r="F19" i="17"/>
  <c r="G19" i="17" s="1"/>
  <c r="F7" i="17"/>
  <c r="G7" i="17" s="1"/>
  <c r="F157" i="17"/>
  <c r="G157" i="17" s="1"/>
  <c r="F190" i="17"/>
  <c r="G190" i="17" s="1"/>
  <c r="F176" i="17"/>
  <c r="G176" i="17" s="1"/>
  <c r="F170" i="17"/>
  <c r="G170" i="17" s="1"/>
  <c r="F149" i="17"/>
  <c r="G149" i="17" s="1"/>
  <c r="F141" i="17"/>
  <c r="G141" i="17" s="1"/>
  <c r="F133" i="17"/>
  <c r="G133" i="17" s="1"/>
  <c r="F125" i="17"/>
  <c r="G125" i="17" s="1"/>
  <c r="F117" i="17"/>
  <c r="G117" i="17" s="1"/>
  <c r="F109" i="17"/>
  <c r="G109" i="17" s="1"/>
  <c r="F101" i="17"/>
  <c r="G101" i="17" s="1"/>
  <c r="F93" i="17"/>
  <c r="G93" i="17" s="1"/>
  <c r="F85" i="17"/>
  <c r="G85" i="17" s="1"/>
  <c r="F77" i="17"/>
  <c r="G77" i="17" s="1"/>
  <c r="F66" i="17"/>
  <c r="G66" i="17" s="1"/>
  <c r="F54" i="17"/>
  <c r="G54" i="17" s="1"/>
  <c r="F42" i="17"/>
  <c r="G42" i="17" s="1"/>
  <c r="F30" i="17"/>
  <c r="G30" i="17" s="1"/>
  <c r="F18" i="17"/>
  <c r="G18" i="17" s="1"/>
  <c r="F6" i="17"/>
  <c r="G6" i="17" s="1"/>
  <c r="F140" i="17"/>
  <c r="G140" i="17" s="1"/>
  <c r="F132" i="17"/>
  <c r="G132" i="17" s="1"/>
  <c r="F92" i="17"/>
  <c r="G92" i="17" s="1"/>
  <c r="F29" i="17"/>
  <c r="G29" i="17" s="1"/>
  <c r="F17" i="17"/>
  <c r="G17" i="17" s="1"/>
  <c r="F5" i="17"/>
  <c r="G5" i="17" s="1"/>
  <c r="F195" i="17"/>
  <c r="G195" i="17" s="1"/>
  <c r="F169" i="17"/>
  <c r="G169" i="17" s="1"/>
  <c r="F155" i="17"/>
  <c r="G155" i="17" s="1"/>
  <c r="F116" i="17"/>
  <c r="G116" i="17" s="1"/>
  <c r="F100" i="17"/>
  <c r="G100" i="17" s="1"/>
  <c r="F76" i="17"/>
  <c r="G76" i="17" s="1"/>
  <c r="F53" i="17"/>
  <c r="G53" i="17" s="1"/>
  <c r="F201" i="17"/>
  <c r="G201" i="17" s="1"/>
  <c r="F189" i="17"/>
  <c r="G189" i="17" s="1"/>
  <c r="F175" i="17"/>
  <c r="G175" i="17" s="1"/>
  <c r="F168" i="17"/>
  <c r="G168" i="17" s="1"/>
  <c r="F162" i="17"/>
  <c r="G162" i="17" s="1"/>
  <c r="F75" i="17"/>
  <c r="G75" i="17" s="1"/>
  <c r="F64" i="17"/>
  <c r="G64" i="17" s="1"/>
  <c r="F52" i="17"/>
  <c r="G52" i="17" s="1"/>
  <c r="F40" i="17"/>
  <c r="G40" i="17" s="1"/>
  <c r="F28" i="17"/>
  <c r="G28" i="17" s="1"/>
  <c r="F16" i="17"/>
  <c r="G16" i="17" s="1"/>
  <c r="F4" i="17"/>
  <c r="G4" i="17" s="1"/>
  <c r="F124" i="17"/>
  <c r="G124" i="17" s="1"/>
  <c r="F108" i="17"/>
  <c r="G108" i="17" s="1"/>
  <c r="F84" i="17"/>
  <c r="G84" i="17" s="1"/>
  <c r="F65" i="17"/>
  <c r="G65" i="17" s="1"/>
  <c r="F41" i="17"/>
  <c r="G41" i="17" s="1"/>
  <c r="F200" i="17"/>
  <c r="G200" i="17" s="1"/>
  <c r="F188" i="17"/>
  <c r="G188" i="17" s="1"/>
  <c r="F182" i="17"/>
  <c r="G182" i="17" s="1"/>
  <c r="F161" i="17"/>
  <c r="G161" i="17" s="1"/>
  <c r="F83" i="17"/>
  <c r="G83" i="17" s="1"/>
  <c r="F63" i="17"/>
  <c r="G63" i="17" s="1"/>
  <c r="F51" i="17"/>
  <c r="G51" i="17" s="1"/>
  <c r="F39" i="17"/>
  <c r="G39" i="17" s="1"/>
  <c r="F27" i="17"/>
  <c r="G27" i="17" s="1"/>
  <c r="F15" i="17"/>
  <c r="G15" i="17" s="1"/>
  <c r="F3" i="17"/>
  <c r="G3" i="17" s="1"/>
  <c r="F2" i="17"/>
  <c r="G2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Kogel-Polak, W. de (ET)</author>
  </authors>
  <commentList>
    <comment ref="G1" authorId="0" shapeId="0" xr:uid="{B52E5D5B-6C48-4F19-8B41-82F4A210A1F6}">
      <text>
        <r>
          <rPr>
            <b/>
            <sz val="9"/>
            <color indexed="81"/>
            <rFont val="Tahoma"/>
            <family val="2"/>
          </rPr>
          <t>Kogel-Polak, W. de (ET):</t>
        </r>
        <r>
          <rPr>
            <sz val="9"/>
            <color indexed="81"/>
            <rFont val="Tahoma"/>
            <family val="2"/>
          </rPr>
          <t xml:space="preserve">
Set up time is only necessary if there is a change between products on the machine.</t>
        </r>
      </text>
    </comment>
    <comment ref="H1" authorId="0" shapeId="0" xr:uid="{E3F30A07-0958-4CAB-B654-6C71E1F2EB0E}">
      <text>
        <r>
          <rPr>
            <b/>
            <sz val="9"/>
            <color indexed="81"/>
            <rFont val="Tahoma"/>
            <family val="2"/>
          </rPr>
          <t>Kogel-Polak, W. de (ET):</t>
        </r>
        <r>
          <rPr>
            <sz val="9"/>
            <color indexed="81"/>
            <rFont val="Tahoma"/>
            <family val="2"/>
          </rPr>
          <t xml:space="preserve">
This is per part made.</t>
        </r>
      </text>
    </comment>
    <comment ref="I1" authorId="0" shapeId="0" xr:uid="{02CC1E80-D39F-4D34-95FA-8EEEB21B5B8F}">
      <text>
        <r>
          <rPr>
            <b/>
            <sz val="9"/>
            <color indexed="81"/>
            <rFont val="Tahoma"/>
            <family val="2"/>
          </rPr>
          <t>Kogel-Polak, W. de (ET):</t>
        </r>
        <r>
          <rPr>
            <sz val="9"/>
            <color indexed="81"/>
            <rFont val="Tahoma"/>
            <family val="2"/>
          </rPr>
          <t xml:space="preserve">
Idle time is the same for the same type of machine regardless of the part processed.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<sst xmlns="http://schemas.openxmlformats.org/spreadsheetml/2006/main" count="884" uniqueCount="204">
  <si>
    <t>A</t>
  </si>
  <si>
    <t>Delivery date</t>
  </si>
  <si>
    <t>Operations</t>
  </si>
  <si>
    <t>Machine routing</t>
  </si>
  <si>
    <t>Number of machines available</t>
  </si>
  <si>
    <t>Average scrap (%)</t>
  </si>
  <si>
    <t>Machining center</t>
  </si>
  <si>
    <t>Drilling machine</t>
  </si>
  <si>
    <t>Grinding machine</t>
  </si>
  <si>
    <t>Sawing</t>
  </si>
  <si>
    <t>Milling</t>
  </si>
  <si>
    <t>Grinding</t>
  </si>
  <si>
    <t>Turning, milling, drilling</t>
  </si>
  <si>
    <t>Measuring</t>
  </si>
  <si>
    <t>Assembly (manual)</t>
  </si>
  <si>
    <t>Machine</t>
  </si>
  <si>
    <t>Sawing machine</t>
  </si>
  <si>
    <t>Drilling, reaming</t>
  </si>
  <si>
    <t>Turning, drilling, reaming</t>
  </si>
  <si>
    <t>Remarks</t>
  </si>
  <si>
    <t xml:space="preserve">NC turning lathe </t>
  </si>
  <si>
    <t>NC milling machine</t>
  </si>
  <si>
    <t>Coordinate measuring machine</t>
  </si>
  <si>
    <t>Assembly station</t>
  </si>
  <si>
    <t>Machine code</t>
  </si>
  <si>
    <t>SM</t>
  </si>
  <si>
    <t>DM</t>
  </si>
  <si>
    <t>GM</t>
  </si>
  <si>
    <t>MM</t>
  </si>
  <si>
    <t>MC</t>
  </si>
  <si>
    <t>CMM</t>
  </si>
  <si>
    <t>TM</t>
  </si>
  <si>
    <t>Warehouse/expedition</t>
  </si>
  <si>
    <t>External treatment</t>
  </si>
  <si>
    <t>Setup time (h)</t>
  </si>
  <si>
    <t>Packaging</t>
  </si>
  <si>
    <t>Process time (h)</t>
  </si>
  <si>
    <t>Serial number operation</t>
  </si>
  <si>
    <t>006</t>
  </si>
  <si>
    <t>AU</t>
  </si>
  <si>
    <t>AI</t>
  </si>
  <si>
    <t>automotive</t>
  </si>
  <si>
    <t>airplane</t>
  </si>
  <si>
    <t>AGR</t>
  </si>
  <si>
    <t>agriculture</t>
  </si>
  <si>
    <t>EN</t>
  </si>
  <si>
    <t>energy</t>
  </si>
  <si>
    <t>Part number</t>
  </si>
  <si>
    <t>AU-001-01</t>
  </si>
  <si>
    <t>AU-002-01</t>
  </si>
  <si>
    <t>EN-003-01</t>
  </si>
  <si>
    <t>AU-004-01</t>
  </si>
  <si>
    <t>AI-005-01</t>
  </si>
  <si>
    <t>AU-006-01</t>
  </si>
  <si>
    <t>EN-007-01</t>
  </si>
  <si>
    <t>EN-008-01</t>
  </si>
  <si>
    <t>AU-009-01</t>
  </si>
  <si>
    <t>AU-010-01</t>
  </si>
  <si>
    <t>AU-030-01</t>
  </si>
  <si>
    <t>AGR-011-01</t>
  </si>
  <si>
    <t>AI-012-01</t>
  </si>
  <si>
    <t>AU-013-01</t>
  </si>
  <si>
    <t>AU-014-01</t>
  </si>
  <si>
    <t>EN-015-01</t>
  </si>
  <si>
    <t>AU-016-01</t>
  </si>
  <si>
    <t>AU-017-01</t>
  </si>
  <si>
    <t>AGR-018-01</t>
  </si>
  <si>
    <t>AI-019-01</t>
  </si>
  <si>
    <t>AI-020-01</t>
  </si>
  <si>
    <t>AGR-021-01</t>
  </si>
  <si>
    <t>EN-022-01</t>
  </si>
  <si>
    <t>AU-023-01</t>
  </si>
  <si>
    <t>AU-024-01</t>
  </si>
  <si>
    <t>EN-025-01</t>
  </si>
  <si>
    <t>AI-026-01</t>
  </si>
  <si>
    <t>AU-027-01</t>
  </si>
  <si>
    <t>AU-028-01</t>
  </si>
  <si>
    <t>AU-029-01</t>
  </si>
  <si>
    <t>AI-031-02</t>
  </si>
  <si>
    <t>AU-032-02</t>
  </si>
  <si>
    <t>AGR-033-01</t>
  </si>
  <si>
    <t>AI-034-02</t>
  </si>
  <si>
    <t>AU-035-02</t>
  </si>
  <si>
    <t>AI-036-02</t>
  </si>
  <si>
    <t>AU-037-02</t>
  </si>
  <si>
    <t>AU-038-02</t>
  </si>
  <si>
    <t>EN-039-01</t>
  </si>
  <si>
    <t>EN-040-02</t>
  </si>
  <si>
    <t>AGR-041-01</t>
  </si>
  <si>
    <t>AGR-042-02</t>
  </si>
  <si>
    <t>AU-043-02</t>
  </si>
  <si>
    <t>AU-044-01</t>
  </si>
  <si>
    <t>AU-045-01</t>
  </si>
  <si>
    <t>EN-046-01</t>
  </si>
  <si>
    <t>AU-047-01</t>
  </si>
  <si>
    <t>AGR-048-01</t>
  </si>
  <si>
    <t>AU-049-01</t>
  </si>
  <si>
    <t>AI-050-01</t>
  </si>
  <si>
    <t>AI-051-02</t>
  </si>
  <si>
    <t>AI-052-02</t>
  </si>
  <si>
    <t>AGR-006-01</t>
  </si>
  <si>
    <t>01</t>
  </si>
  <si>
    <t>02</t>
  </si>
  <si>
    <t>Purch. items</t>
  </si>
  <si>
    <t>Sub assy number</t>
  </si>
  <si>
    <t>main assembly</t>
  </si>
  <si>
    <t>sub assembly</t>
  </si>
  <si>
    <t>Number of sub assy's</t>
  </si>
  <si>
    <t>part number</t>
  </si>
  <si>
    <t>For every part</t>
  </si>
  <si>
    <t>W</t>
  </si>
  <si>
    <t>ET</t>
  </si>
  <si>
    <t>P</t>
  </si>
  <si>
    <t>Number of parts</t>
  </si>
  <si>
    <t>Order number</t>
  </si>
  <si>
    <t xml:space="preserve">Max transport batch size (pieces) </t>
  </si>
  <si>
    <t>Small</t>
  </si>
  <si>
    <t>Medium</t>
  </si>
  <si>
    <t>Size (indicative)</t>
  </si>
  <si>
    <t>Sizes</t>
  </si>
  <si>
    <t>150x150x150 mm</t>
  </si>
  <si>
    <t>250x250x250 mm</t>
  </si>
  <si>
    <t>Large</t>
  </si>
  <si>
    <t>Max weight (kg)</t>
  </si>
  <si>
    <t>50x50x50 mm</t>
  </si>
  <si>
    <t xml:space="preserve">Product fits approx. in </t>
  </si>
  <si>
    <t>Aisles</t>
  </si>
  <si>
    <t>Depending on the type of transport</t>
  </si>
  <si>
    <t>Table(s) near assembly</t>
  </si>
  <si>
    <t>Transport</t>
  </si>
  <si>
    <t>XX</t>
  </si>
  <si>
    <t>For every part; as raw material and as finished good</t>
  </si>
  <si>
    <t xml:space="preserve">5300 x 3400 x 2500 </t>
  </si>
  <si>
    <t>1600 x 2300 x 2300</t>
  </si>
  <si>
    <t>Machines from different suppliers, data are averages</t>
  </si>
  <si>
    <t>1900 x 2100 x 2500</t>
  </si>
  <si>
    <t>1100x900x2300</t>
  </si>
  <si>
    <t>1000x700x800</t>
  </si>
  <si>
    <t>2100×2400×2500</t>
  </si>
  <si>
    <t>600x1000x2200</t>
  </si>
  <si>
    <t>1600x700x1700</t>
  </si>
  <si>
    <t>W: 1200-1500</t>
  </si>
  <si>
    <t>Large ++</t>
  </si>
  <si>
    <t>Machine 1</t>
  </si>
  <si>
    <t>Machine 2</t>
  </si>
  <si>
    <t>Machine 3</t>
  </si>
  <si>
    <t>Subgroup ID</t>
  </si>
  <si>
    <t>The subgroup identification number</t>
  </si>
  <si>
    <t>There seems to be a chronic problem with the lenghts of these axis. The assembly department has a lot of ill-fitting assemblies. This results in a lot of rework and scrap.</t>
  </si>
  <si>
    <t>A quality engineer at your factory had the task to monitor the length of these axis for a period of time to say something about the stability of the process and the possible causes (and of course solutions).</t>
  </si>
  <si>
    <t>The engineer measures five axis from each machine during each shift (in the period of measuring there were 3 shifts a day)</t>
  </si>
  <si>
    <t>The specification of the length of theses axis is 600 +/- 2 mm.</t>
  </si>
  <si>
    <t>Machine 1, 2, 3</t>
  </si>
  <si>
    <t>The length of the axis in mm from Machine 1, 2 or 3</t>
  </si>
  <si>
    <t>One of the products made in your factory is an axis for an agriculture customer. This axis is made on 3 of your lathes (TM).</t>
  </si>
  <si>
    <t>Idle time (h)</t>
  </si>
  <si>
    <r>
      <t>Surface (LxWxH 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), without space for stock etc.</t>
    </r>
  </si>
  <si>
    <r>
      <t>Purchase costs (</t>
    </r>
    <r>
      <rPr>
        <sz val="11"/>
        <color theme="1"/>
        <rFont val="Calibri"/>
        <family val="2"/>
      </rPr>
      <t>€) (if</t>
    </r>
    <r>
      <rPr>
        <sz val="11"/>
        <color theme="1"/>
        <rFont val="Calibri"/>
        <family val="2"/>
        <scheme val="minor"/>
      </rPr>
      <t xml:space="preserve"> new)</t>
    </r>
  </si>
  <si>
    <t>Average rework (%)</t>
  </si>
  <si>
    <t>Startup defects (%)</t>
  </si>
  <si>
    <r>
      <t>Mean mPMT</t>
    </r>
    <r>
      <rPr>
        <vertAlign val="superscript"/>
        <sz val="11"/>
        <color theme="1"/>
        <rFont val="Calibri"/>
        <family val="2"/>
        <scheme val="minor"/>
      </rPr>
      <t>a,b</t>
    </r>
    <r>
      <rPr>
        <sz val="11"/>
        <color theme="1"/>
        <rFont val="Calibri"/>
        <family val="2"/>
        <scheme val="minor"/>
      </rPr>
      <t xml:space="preserve"> (h)</t>
    </r>
  </si>
  <si>
    <r>
      <t>Mean MPMT</t>
    </r>
    <r>
      <rPr>
        <vertAlign val="superscript"/>
        <sz val="11"/>
        <color theme="1"/>
        <rFont val="Calibri"/>
        <family val="2"/>
        <scheme val="minor"/>
      </rPr>
      <t>c,d</t>
    </r>
    <r>
      <rPr>
        <sz val="11"/>
        <color theme="1"/>
        <rFont val="Calibri"/>
        <family val="2"/>
        <scheme val="minor"/>
      </rPr>
      <t xml:space="preserve"> (h)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</si>
  <si>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mPMT = Minor Preventive Maintenance Time</t>
    </r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</si>
  <si>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Minor Preventive Maintenance after:</t>
    </r>
  </si>
  <si>
    <r>
      <t>Operating hours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</si>
  <si>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mPMT = Minor Preventive Maintenance Time</t>
    </r>
  </si>
  <si>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Major Preventive Maintenance after:</t>
    </r>
  </si>
  <si>
    <t>* machine operating hours = product process time</t>
  </si>
  <si>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Cleaning and Inspection Time (C&amp;IT):</t>
    </r>
  </si>
  <si>
    <r>
      <t>Mean C&amp;IT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per shift (h)</t>
    </r>
  </si>
  <si>
    <t>every day at the beginning (inspection) and end (cleaning) of each shift</t>
  </si>
  <si>
    <t>CON</t>
  </si>
  <si>
    <t>construction</t>
  </si>
  <si>
    <t>CON-053-01</t>
  </si>
  <si>
    <t>CON-053-02</t>
  </si>
  <si>
    <t>CON-053-03</t>
  </si>
  <si>
    <t>CON-053-04</t>
  </si>
  <si>
    <t>CON-053-05</t>
  </si>
  <si>
    <t>CON-053-06</t>
  </si>
  <si>
    <t>CON-053-07</t>
  </si>
  <si>
    <t>CON-053-08</t>
  </si>
  <si>
    <t>CON-053-09</t>
  </si>
  <si>
    <t>CON-053-13</t>
  </si>
  <si>
    <t>CON-053-10</t>
  </si>
  <si>
    <t>CON-053-11</t>
  </si>
  <si>
    <t>CON-053-12</t>
  </si>
  <si>
    <t>All parts made out of standard hot rolled H beams, with 2 different cross sections (see FEM description)</t>
  </si>
  <si>
    <t>Forecast: 25 container ship-to-shore (STS) cranes per month</t>
  </si>
  <si>
    <t>see FEM description</t>
  </si>
  <si>
    <t>&gt; 100</t>
  </si>
  <si>
    <t>Quality</t>
  </si>
  <si>
    <t>Transport from machine A to B of the large ++ parts takes longer than for any other part</t>
  </si>
  <si>
    <t>Raw materials</t>
  </si>
  <si>
    <r>
      <t>Price per part (</t>
    </r>
    <r>
      <rPr>
        <sz val="11"/>
        <color theme="1"/>
        <rFont val="Calibri"/>
        <family val="2"/>
      </rPr>
      <t>€) (only hours)</t>
    </r>
  </si>
  <si>
    <t>Raw material: https://www.twentsestaalhandel.nl/balkstaal.html</t>
  </si>
  <si>
    <t>Price per part (€) (only hours)</t>
  </si>
  <si>
    <t>https://www.twentsestaalhandel.nl/stafijzer.html</t>
  </si>
  <si>
    <t>https://www.twentsestaalhandel.nl/balkstaal.html</t>
  </si>
  <si>
    <t>https://www.twentsestaalhandel.nl/platen.html</t>
  </si>
  <si>
    <t>Material price (at ,5 EUR/kg)</t>
  </si>
  <si>
    <t>Total price</t>
  </si>
  <si>
    <t>Sub assy price</t>
  </si>
  <si>
    <t>Profit margin</t>
  </si>
  <si>
    <t>Price for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</si>
</sst>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2" fontId="0" fillId="2" borderId="0" xfId="0" applyNumberFormat="1" applyFill="1" applyAlignment="1">
      <alignment vertical="top"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/>
    <xf numFmtId="1" fontId="0" fillId="2" borderId="0" xfId="0" applyNumberFormat="1" applyFill="1"/>
    <xf numFmtId="2" fontId="0" fillId="0" borderId="0" xfId="0" applyNumberFormat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7"/>
  <sheetViews>
    <sheetView topLeftCell="D1" workbookViewId="0">
      <pane ySplit="1" topLeftCell="A218" activePane="bottomLeft" state="frozen"/>
      <selection pane="bottomLeft" activeCell="Q280" sqref="Q280"/>
    </sheetView>
  </sheetViews>
  <sheetFormatPr defaultRowHeight="15" x14ac:dyDescent="0.25"/>
  <cols>
    <col min="1" max="1" width="12" bestFit="1" customWidth="1"/>
    <col min="2" max="2" width="10.85546875" customWidth="1"/>
    <col min="3" max="3" width="10.140625" customWidth="1"/>
    <col min="4" max="4" width="12" bestFit="1" customWidth="1"/>
    <col min="5" max="5" width="8.28515625" customWidth="1"/>
    <col min="6" max="6" width="10.140625" customWidth="1"/>
    <col min="7" max="8" width="9.140625" style="1"/>
    <col min="9" max="9" width="7.42578125" style="19" customWidth="1"/>
    <col min="10" max="10" width="11.7109375" style="2" customWidth="1"/>
    <col min="11" max="11" width="12" customWidth="1"/>
    <col min="12" max="12" width="8.42578125" bestFit="1" customWidth="1"/>
    <col min="13" max="16" width="8.42578125" customWidth="1"/>
    <col min="17" max="17" width="14.5703125" bestFit="1" customWidth="1"/>
    <col min="18" max="18" width="21.140625" bestFit="1" customWidth="1"/>
    <col min="19" max="19" width="15.28515625" bestFit="1" customWidth="1"/>
    <col min="20" max="20" width="47.7109375" bestFit="1" customWidth="1"/>
  </cols>
  <sheetData>
    <row r="1" spans="1:20" s="12" customFormat="1" ht="62.25" customHeight="1" x14ac:dyDescent="0.25">
      <c r="A1" s="4" t="s">
        <v>47</v>
      </c>
      <c r="B1" s="4" t="s">
        <v>37</v>
      </c>
      <c r="C1" s="4" t="s">
        <v>3</v>
      </c>
      <c r="D1" s="4" t="s">
        <v>104</v>
      </c>
      <c r="E1" s="4" t="s">
        <v>107</v>
      </c>
      <c r="F1" s="4" t="s">
        <v>115</v>
      </c>
      <c r="G1" s="5" t="s">
        <v>34</v>
      </c>
      <c r="H1" s="5" t="s">
        <v>36</v>
      </c>
      <c r="I1" s="4" t="s">
        <v>155</v>
      </c>
      <c r="J1" s="6" t="s">
        <v>195</v>
      </c>
      <c r="K1" s="4" t="s">
        <v>118</v>
      </c>
      <c r="L1" s="12" t="s">
        <v>199</v>
      </c>
      <c r="M1" s="12" t="s">
        <v>201</v>
      </c>
      <c r="N1" s="12" t="s">
        <v>200</v>
      </c>
      <c r="O1" s="12" t="s">
        <v>202</v>
      </c>
      <c r="P1" s="12" t="s">
        <v>203</v>
      </c>
    </row>
    <row r="2" spans="1:20" x14ac:dyDescent="0.25">
      <c r="A2" t="s">
        <v>48</v>
      </c>
      <c r="B2">
        <v>10</v>
      </c>
      <c r="C2" t="s">
        <v>25</v>
      </c>
      <c r="F2">
        <v>20</v>
      </c>
      <c r="G2" s="1">
        <v>0</v>
      </c>
      <c r="H2" s="1">
        <v>0.41599979921119845</v>
      </c>
      <c r="I2" s="19">
        <v>8.5523607660504999E-2</v>
      </c>
      <c r="J2" s="2">
        <v>61.714603314224242</v>
      </c>
      <c r="K2" t="s">
        <v>116</v>
      </c>
      <c r="L2">
        <f>IF(K2="Small",0.5,IF(K2="Medium",1.3,6.1))</f>
        <v>0.5</v>
      </c>
      <c r="N2" s="2">
        <f>J2+L2+M2</f>
        <v>62.214603314224242</v>
      </c>
      <c r="O2" s="2">
        <f>IF(N2=0, "", 0.5)</f>
        <v>0.5</v>
      </c>
      <c r="P2" s="2">
        <f>IF(N2=0, "", N2*(1+O2))</f>
        <v>93.321904971336366</v>
      </c>
      <c r="Q2" s="13" t="s">
        <v>100</v>
      </c>
    </row>
    <row r="3" spans="1:20" x14ac:dyDescent="0.25">
      <c r="B3">
        <v>20</v>
      </c>
      <c r="C3" t="s">
        <v>31</v>
      </c>
      <c r="F3">
        <v>20</v>
      </c>
      <c r="G3" s="1">
        <v>1.1264938856419069</v>
      </c>
      <c r="H3" s="1">
        <v>0.12894269349985998</v>
      </c>
      <c r="I3" s="19">
        <v>0.111421850244242</v>
      </c>
      <c r="O3" s="2" t="str">
        <f t="shared" ref="O3:O66" si="0">IF(N3=0, "", 0.5)</f>
        <v/>
      </c>
      <c r="P3" s="2" t="str">
        <f t="shared" ref="P3:P66" si="1">IF(N3=0, "", N3*(1+O3))</f>
        <v/>
      </c>
      <c r="Q3" t="s">
        <v>39</v>
      </c>
      <c r="R3" t="s">
        <v>41</v>
      </c>
    </row>
    <row r="4" spans="1:20" x14ac:dyDescent="0.25">
      <c r="B4">
        <v>30</v>
      </c>
      <c r="C4" t="s">
        <v>28</v>
      </c>
      <c r="F4">
        <v>20</v>
      </c>
      <c r="G4" s="1">
        <v>0.47589854172011603</v>
      </c>
      <c r="H4" s="1">
        <v>0.50133709796108217</v>
      </c>
      <c r="I4" s="19">
        <v>5.0533608893815203E-2</v>
      </c>
      <c r="O4" s="2" t="str">
        <f t="shared" si="0"/>
        <v/>
      </c>
      <c r="P4" s="2" t="str">
        <f t="shared" si="1"/>
        <v/>
      </c>
      <c r="Q4" t="s">
        <v>40</v>
      </c>
      <c r="R4" t="s">
        <v>42</v>
      </c>
    </row>
    <row r="5" spans="1:20" x14ac:dyDescent="0.25">
      <c r="B5">
        <v>40</v>
      </c>
      <c r="C5" t="s">
        <v>27</v>
      </c>
      <c r="F5">
        <v>20</v>
      </c>
      <c r="G5" s="1">
        <v>0</v>
      </c>
      <c r="H5" s="1">
        <v>0.29998481241018482</v>
      </c>
      <c r="I5" s="19">
        <v>4.3344103714953598E-2</v>
      </c>
      <c r="O5" s="2" t="str">
        <f t="shared" si="0"/>
        <v/>
      </c>
      <c r="P5" s="2" t="str">
        <f t="shared" si="1"/>
        <v/>
      </c>
      <c r="Q5" t="s">
        <v>45</v>
      </c>
      <c r="R5" t="s">
        <v>46</v>
      </c>
    </row>
    <row r="6" spans="1:20" x14ac:dyDescent="0.25">
      <c r="B6">
        <v>50</v>
      </c>
      <c r="C6" t="s">
        <v>30</v>
      </c>
      <c r="F6">
        <v>20</v>
      </c>
      <c r="G6" s="1">
        <v>1.5370484240376798</v>
      </c>
      <c r="H6" s="1">
        <v>0.13487386208912222</v>
      </c>
      <c r="I6" s="19">
        <v>5.9160600070792602E-2</v>
      </c>
      <c r="O6" s="2" t="str">
        <f t="shared" si="0"/>
        <v/>
      </c>
      <c r="P6" s="2" t="str">
        <f t="shared" si="1"/>
        <v/>
      </c>
      <c r="Q6" t="s">
        <v>43</v>
      </c>
      <c r="R6" t="s">
        <v>44</v>
      </c>
    </row>
    <row r="7" spans="1:20" x14ac:dyDescent="0.25">
      <c r="B7">
        <v>60</v>
      </c>
      <c r="C7" t="s">
        <v>0</v>
      </c>
      <c r="D7" t="s">
        <v>103</v>
      </c>
      <c r="F7">
        <v>40</v>
      </c>
      <c r="G7" s="1">
        <v>0</v>
      </c>
      <c r="H7" s="1">
        <v>0.51322636160803325</v>
      </c>
      <c r="I7" s="19">
        <v>0.134941999254343</v>
      </c>
      <c r="O7" s="2" t="str">
        <f t="shared" si="0"/>
        <v/>
      </c>
      <c r="P7" s="2" t="str">
        <f t="shared" si="1"/>
        <v/>
      </c>
      <c r="Q7" t="s">
        <v>171</v>
      </c>
      <c r="R7" t="s">
        <v>172</v>
      </c>
    </row>
    <row r="8" spans="1:20" x14ac:dyDescent="0.25">
      <c r="A8" t="s">
        <v>49</v>
      </c>
      <c r="B8">
        <v>10</v>
      </c>
      <c r="C8" t="s">
        <v>25</v>
      </c>
      <c r="F8">
        <v>20</v>
      </c>
      <c r="G8" s="1">
        <v>1.3400903399286308</v>
      </c>
      <c r="H8" s="1">
        <v>0.19205678939122783</v>
      </c>
      <c r="I8" s="19">
        <v>8.5523607660504999E-2</v>
      </c>
      <c r="J8" s="2">
        <v>298.99182601996716</v>
      </c>
      <c r="K8" t="s">
        <v>117</v>
      </c>
      <c r="L8">
        <f>IF(K8="Small",0.5,IF(K8="Medium",1.3,6.1))</f>
        <v>1.3</v>
      </c>
      <c r="N8" s="2">
        <f>J8+L8+M8</f>
        <v>300.29182601996717</v>
      </c>
      <c r="O8" s="2">
        <f t="shared" si="0"/>
        <v>0.5</v>
      </c>
      <c r="P8" s="2">
        <f t="shared" si="1"/>
        <v>450.43773902995076</v>
      </c>
      <c r="Q8" t="s">
        <v>38</v>
      </c>
      <c r="R8" t="s">
        <v>108</v>
      </c>
    </row>
    <row r="9" spans="1:20" x14ac:dyDescent="0.25">
      <c r="B9">
        <v>20</v>
      </c>
      <c r="C9" t="s">
        <v>31</v>
      </c>
      <c r="F9">
        <v>20</v>
      </c>
      <c r="G9" s="1">
        <v>1.2404850126084865</v>
      </c>
      <c r="H9" s="1">
        <v>0.98217103335513245</v>
      </c>
      <c r="I9" s="19">
        <v>0.111421850244242</v>
      </c>
      <c r="O9" s="2" t="str">
        <f t="shared" si="0"/>
        <v/>
      </c>
      <c r="P9" s="2" t="str">
        <f t="shared" si="1"/>
        <v/>
      </c>
      <c r="Q9" t="s">
        <v>101</v>
      </c>
      <c r="R9" t="s">
        <v>105</v>
      </c>
    </row>
    <row r="10" spans="1:20" x14ac:dyDescent="0.25">
      <c r="B10">
        <v>30</v>
      </c>
      <c r="C10" t="s">
        <v>28</v>
      </c>
      <c r="F10">
        <v>20</v>
      </c>
      <c r="G10" s="1">
        <v>1.4021484442301118</v>
      </c>
      <c r="H10" s="1">
        <v>0.85188514719713615</v>
      </c>
      <c r="I10" s="19">
        <v>5.0533608893815203E-2</v>
      </c>
      <c r="O10" s="2" t="str">
        <f t="shared" si="0"/>
        <v/>
      </c>
      <c r="P10" s="2" t="str">
        <f t="shared" si="1"/>
        <v/>
      </c>
      <c r="Q10" t="s">
        <v>102</v>
      </c>
      <c r="R10" t="s">
        <v>106</v>
      </c>
    </row>
    <row r="11" spans="1:20" x14ac:dyDescent="0.25">
      <c r="B11">
        <v>40</v>
      </c>
      <c r="C11" t="s">
        <v>27</v>
      </c>
      <c r="F11">
        <v>20</v>
      </c>
      <c r="G11" s="1">
        <v>0.60163979561613945</v>
      </c>
      <c r="H11" s="1">
        <v>1.05</v>
      </c>
      <c r="I11" s="19">
        <v>4.3344103714953598E-2</v>
      </c>
      <c r="O11" s="2" t="str">
        <f t="shared" si="0"/>
        <v/>
      </c>
      <c r="P11" s="2" t="str">
        <f t="shared" si="1"/>
        <v/>
      </c>
    </row>
    <row r="12" spans="1:20" x14ac:dyDescent="0.25">
      <c r="B12">
        <v>50</v>
      </c>
      <c r="C12" t="s">
        <v>30</v>
      </c>
      <c r="F12">
        <v>20</v>
      </c>
      <c r="G12" s="1">
        <v>1.4306367789004921</v>
      </c>
      <c r="H12" s="1">
        <v>0.2</v>
      </c>
      <c r="I12" s="19">
        <v>5.9160600070792602E-2</v>
      </c>
      <c r="O12" s="2" t="str">
        <f t="shared" si="0"/>
        <v/>
      </c>
      <c r="P12" s="2" t="str">
        <f t="shared" si="1"/>
        <v/>
      </c>
    </row>
    <row r="13" spans="1:20" x14ac:dyDescent="0.25">
      <c r="B13">
        <v>60</v>
      </c>
      <c r="C13" t="s">
        <v>0</v>
      </c>
      <c r="D13" t="s">
        <v>79</v>
      </c>
      <c r="E13">
        <v>1</v>
      </c>
      <c r="F13">
        <v>40</v>
      </c>
      <c r="G13" s="1">
        <v>0.2</v>
      </c>
      <c r="H13" s="1">
        <v>0.77521870967200424</v>
      </c>
      <c r="I13" s="19">
        <v>0.134941999254343</v>
      </c>
      <c r="O13" s="2" t="str">
        <f t="shared" si="0"/>
        <v/>
      </c>
      <c r="P13" s="2" t="str">
        <f t="shared" si="1"/>
        <v/>
      </c>
      <c r="Q13" s="13" t="s">
        <v>119</v>
      </c>
      <c r="R13" s="13" t="s">
        <v>125</v>
      </c>
      <c r="S13" s="13" t="s">
        <v>123</v>
      </c>
      <c r="T13" s="13" t="s">
        <v>192</v>
      </c>
    </row>
    <row r="14" spans="1:20" x14ac:dyDescent="0.25">
      <c r="D14" t="s">
        <v>84</v>
      </c>
      <c r="E14">
        <v>2</v>
      </c>
      <c r="O14" s="2" t="str">
        <f t="shared" si="0"/>
        <v/>
      </c>
      <c r="P14" s="2" t="str">
        <f t="shared" si="1"/>
        <v/>
      </c>
      <c r="Q14" t="s">
        <v>116</v>
      </c>
      <c r="R14" t="s">
        <v>124</v>
      </c>
      <c r="S14" s="1">
        <v>1</v>
      </c>
      <c r="T14" t="s">
        <v>196</v>
      </c>
    </row>
    <row r="15" spans="1:20" x14ac:dyDescent="0.25">
      <c r="A15" t="s">
        <v>50</v>
      </c>
      <c r="B15">
        <v>10</v>
      </c>
      <c r="C15" t="s">
        <v>25</v>
      </c>
      <c r="F15">
        <v>20</v>
      </c>
      <c r="G15" s="1">
        <v>0</v>
      </c>
      <c r="H15" s="1">
        <v>0.48270007940438597</v>
      </c>
      <c r="I15" s="19">
        <v>8.5523607660504999E-2</v>
      </c>
      <c r="J15" s="2">
        <v>121.75013824168092</v>
      </c>
      <c r="K15" t="s">
        <v>116</v>
      </c>
      <c r="L15">
        <f>IF(K15="Small",0.5,IF(K15="Medium",1.3,6.1))</f>
        <v>0.5</v>
      </c>
      <c r="N15" s="2">
        <f>J15+L15+M15</f>
        <v>122.25013824168092</v>
      </c>
      <c r="O15" s="2">
        <f t="shared" si="0"/>
        <v>0.5</v>
      </c>
      <c r="P15" s="2">
        <f t="shared" si="1"/>
        <v>183.37520736252137</v>
      </c>
      <c r="Q15" t="s">
        <v>117</v>
      </c>
      <c r="R15" t="s">
        <v>120</v>
      </c>
      <c r="S15">
        <v>2.6</v>
      </c>
      <c r="T15" t="s">
        <v>196</v>
      </c>
    </row>
    <row r="16" spans="1:20" x14ac:dyDescent="0.25">
      <c r="B16">
        <v>20</v>
      </c>
      <c r="C16" t="s">
        <v>31</v>
      </c>
      <c r="F16">
        <v>20</v>
      </c>
      <c r="G16" s="1">
        <v>3.8977320725745113E-2</v>
      </c>
      <c r="H16" s="1">
        <v>0.85956770439183139</v>
      </c>
      <c r="I16" s="19">
        <v>0.111421850244242</v>
      </c>
      <c r="O16" s="2" t="str">
        <f t="shared" si="0"/>
        <v/>
      </c>
      <c r="P16" s="2" t="str">
        <f t="shared" si="1"/>
        <v/>
      </c>
      <c r="Q16" t="s">
        <v>122</v>
      </c>
      <c r="R16" t="s">
        <v>121</v>
      </c>
      <c r="S16">
        <v>12.2</v>
      </c>
      <c r="T16" t="s">
        <v>198</v>
      </c>
    </row>
    <row r="17" spans="1:20" x14ac:dyDescent="0.25">
      <c r="B17">
        <v>30</v>
      </c>
      <c r="C17" t="s">
        <v>28</v>
      </c>
      <c r="F17">
        <v>20</v>
      </c>
      <c r="G17" s="1">
        <v>0.41849678201267904</v>
      </c>
      <c r="H17" s="1">
        <v>0.47773308393334424</v>
      </c>
      <c r="I17" s="19">
        <v>5.0533608893815203E-2</v>
      </c>
      <c r="O17" s="2" t="str">
        <f t="shared" si="0"/>
        <v/>
      </c>
      <c r="P17" s="2" t="str">
        <f t="shared" si="1"/>
        <v/>
      </c>
      <c r="Q17" t="s">
        <v>142</v>
      </c>
      <c r="R17" t="s">
        <v>188</v>
      </c>
      <c r="S17" s="16" t="s">
        <v>189</v>
      </c>
      <c r="T17" t="s">
        <v>197</v>
      </c>
    </row>
    <row r="18" spans="1:20" x14ac:dyDescent="0.25">
      <c r="B18">
        <v>40</v>
      </c>
      <c r="C18" t="s">
        <v>27</v>
      </c>
      <c r="F18">
        <v>20</v>
      </c>
      <c r="G18" s="1">
        <v>1.9053669301556477</v>
      </c>
      <c r="H18" s="1">
        <v>1.2</v>
      </c>
      <c r="I18" s="19">
        <v>4.3344103714953598E-2</v>
      </c>
      <c r="O18" s="2" t="str">
        <f t="shared" si="0"/>
        <v/>
      </c>
      <c r="P18" s="2" t="str">
        <f t="shared" si="1"/>
        <v/>
      </c>
    </row>
    <row r="19" spans="1:20" x14ac:dyDescent="0.25">
      <c r="B19">
        <v>50</v>
      </c>
      <c r="C19" t="s">
        <v>30</v>
      </c>
      <c r="F19">
        <v>20</v>
      </c>
      <c r="G19" s="1">
        <v>0.1539535411727071</v>
      </c>
      <c r="H19" s="1">
        <v>0.2</v>
      </c>
      <c r="I19" s="19">
        <v>5.9160600070792602E-2</v>
      </c>
      <c r="O19" s="2" t="str">
        <f t="shared" si="0"/>
        <v/>
      </c>
      <c r="P19" s="2" t="str">
        <f t="shared" si="1"/>
        <v/>
      </c>
    </row>
    <row r="20" spans="1:20" x14ac:dyDescent="0.25">
      <c r="B20">
        <v>60</v>
      </c>
      <c r="C20" t="s">
        <v>0</v>
      </c>
      <c r="D20" t="s">
        <v>103</v>
      </c>
      <c r="F20">
        <v>40</v>
      </c>
      <c r="G20" s="1">
        <v>0</v>
      </c>
      <c r="H20" s="1">
        <v>0.11722131599705055</v>
      </c>
      <c r="I20" s="19">
        <v>0.134941999254343</v>
      </c>
      <c r="O20" s="2" t="str">
        <f t="shared" si="0"/>
        <v/>
      </c>
      <c r="P20" s="2" t="str">
        <f t="shared" si="1"/>
        <v/>
      </c>
    </row>
    <row r="21" spans="1:20" x14ac:dyDescent="0.25">
      <c r="A21" t="s">
        <v>51</v>
      </c>
      <c r="B21">
        <v>10</v>
      </c>
      <c r="C21" t="s">
        <v>25</v>
      </c>
      <c r="F21">
        <v>20</v>
      </c>
      <c r="G21" s="1">
        <v>1.3787093748153834</v>
      </c>
      <c r="H21" s="1">
        <v>0.68822292266060248</v>
      </c>
      <c r="I21" s="19">
        <v>8.5523607660504999E-2</v>
      </c>
      <c r="J21" s="2">
        <v>90.344394706807265</v>
      </c>
      <c r="K21" t="s">
        <v>116</v>
      </c>
      <c r="L21">
        <f>IF(K21="Small",0.5,IF(K21="Medium",1.3,6.1))</f>
        <v>0.5</v>
      </c>
      <c r="N21" s="2">
        <f>J21+L21+M21</f>
        <v>90.844394706807265</v>
      </c>
      <c r="O21" s="2">
        <f t="shared" si="0"/>
        <v>0.5</v>
      </c>
      <c r="P21" s="2">
        <f t="shared" si="1"/>
        <v>136.26659206021088</v>
      </c>
    </row>
    <row r="22" spans="1:20" x14ac:dyDescent="0.25">
      <c r="B22">
        <v>20</v>
      </c>
      <c r="C22" t="s">
        <v>31</v>
      </c>
      <c r="F22">
        <v>20</v>
      </c>
      <c r="G22" s="1">
        <v>0.18045000112733622</v>
      </c>
      <c r="H22" s="1">
        <v>0.50028840419782139</v>
      </c>
      <c r="I22" s="19">
        <v>0.111421850244242</v>
      </c>
      <c r="O22" s="2" t="str">
        <f t="shared" si="0"/>
        <v/>
      </c>
      <c r="P22" s="2" t="str">
        <f t="shared" si="1"/>
        <v/>
      </c>
    </row>
    <row r="23" spans="1:20" x14ac:dyDescent="0.25">
      <c r="B23">
        <v>30</v>
      </c>
      <c r="C23" t="s">
        <v>28</v>
      </c>
      <c r="F23">
        <v>20</v>
      </c>
      <c r="G23" s="1">
        <v>1.8403831704973801</v>
      </c>
      <c r="H23" s="1">
        <v>0.93916249679759733</v>
      </c>
      <c r="I23" s="19">
        <v>5.0533608893815203E-2</v>
      </c>
      <c r="O23" s="2" t="str">
        <f t="shared" si="0"/>
        <v/>
      </c>
      <c r="P23" s="2" t="str">
        <f t="shared" si="1"/>
        <v/>
      </c>
    </row>
    <row r="24" spans="1:20" x14ac:dyDescent="0.25">
      <c r="B24">
        <v>40</v>
      </c>
      <c r="C24" t="s">
        <v>27</v>
      </c>
      <c r="F24">
        <v>20</v>
      </c>
      <c r="G24" s="1">
        <v>0.3596990176943955</v>
      </c>
      <c r="H24" s="1">
        <v>0.50480888495285325</v>
      </c>
      <c r="I24" s="19">
        <v>4.3344103714953598E-2</v>
      </c>
      <c r="O24" s="2" t="str">
        <f t="shared" si="0"/>
        <v/>
      </c>
      <c r="P24" s="2" t="str">
        <f t="shared" si="1"/>
        <v/>
      </c>
    </row>
    <row r="25" spans="1:20" x14ac:dyDescent="0.25">
      <c r="B25">
        <v>50</v>
      </c>
      <c r="C25" t="s">
        <v>30</v>
      </c>
      <c r="F25">
        <v>20</v>
      </c>
      <c r="G25" s="1">
        <v>1.4468875174714964</v>
      </c>
      <c r="H25" s="1">
        <v>0.128745333192478</v>
      </c>
      <c r="I25" s="19">
        <v>5.9160600070792602E-2</v>
      </c>
      <c r="O25" s="2" t="str">
        <f t="shared" si="0"/>
        <v/>
      </c>
      <c r="P25" s="2" t="str">
        <f t="shared" si="1"/>
        <v/>
      </c>
    </row>
    <row r="26" spans="1:20" x14ac:dyDescent="0.25">
      <c r="B26">
        <v>60</v>
      </c>
      <c r="C26" t="s">
        <v>0</v>
      </c>
      <c r="D26" t="s">
        <v>103</v>
      </c>
      <c r="F26">
        <v>40</v>
      </c>
      <c r="G26" s="1">
        <v>0.1</v>
      </c>
      <c r="H26" s="1">
        <v>0.26</v>
      </c>
      <c r="I26" s="19">
        <v>0.134941999254343</v>
      </c>
      <c r="O26" s="2" t="str">
        <f t="shared" si="0"/>
        <v/>
      </c>
      <c r="P26" s="2" t="str">
        <f t="shared" si="1"/>
        <v/>
      </c>
    </row>
    <row r="27" spans="1:20" x14ac:dyDescent="0.25">
      <c r="A27" t="s">
        <v>52</v>
      </c>
      <c r="B27">
        <v>10</v>
      </c>
      <c r="C27" t="s">
        <v>25</v>
      </c>
      <c r="F27">
        <v>10</v>
      </c>
      <c r="G27" s="1">
        <v>0.37558535879259991</v>
      </c>
      <c r="H27" s="1">
        <v>0.20663760100984363</v>
      </c>
      <c r="I27" s="19">
        <v>8.5523607660504999E-2</v>
      </c>
      <c r="J27" s="2">
        <v>287.42855000351244</v>
      </c>
      <c r="K27" t="s">
        <v>117</v>
      </c>
      <c r="L27">
        <f>IF(K27="Small",0.5,IF(K27="Medium",1.3,6.1))</f>
        <v>1.3</v>
      </c>
      <c r="N27" s="2">
        <f>J27+L27+M27</f>
        <v>288.72855000351245</v>
      </c>
      <c r="O27" s="2">
        <f t="shared" si="0"/>
        <v>0.5</v>
      </c>
      <c r="P27" s="2">
        <f t="shared" si="1"/>
        <v>433.09282500526865</v>
      </c>
    </row>
    <row r="28" spans="1:20" x14ac:dyDescent="0.25">
      <c r="B28">
        <v>20</v>
      </c>
      <c r="C28" t="s">
        <v>31</v>
      </c>
      <c r="F28">
        <v>10</v>
      </c>
      <c r="G28" s="1">
        <v>0.39786725436538872</v>
      </c>
      <c r="H28" s="1">
        <v>0.97259701293446865</v>
      </c>
      <c r="I28" s="19">
        <v>0.111421850244242</v>
      </c>
      <c r="O28" s="2" t="str">
        <f t="shared" si="0"/>
        <v/>
      </c>
      <c r="P28" s="2" t="str">
        <f t="shared" si="1"/>
        <v/>
      </c>
    </row>
    <row r="29" spans="1:20" x14ac:dyDescent="0.25">
      <c r="B29">
        <v>30</v>
      </c>
      <c r="C29" t="s">
        <v>28</v>
      </c>
      <c r="F29">
        <v>10</v>
      </c>
      <c r="G29" s="1">
        <v>0.90113290878754304</v>
      </c>
      <c r="H29" s="1">
        <v>0.45045154262905795</v>
      </c>
      <c r="I29" s="19">
        <v>5.0533608893815203E-2</v>
      </c>
      <c r="O29" s="2" t="str">
        <f t="shared" si="0"/>
        <v/>
      </c>
      <c r="P29" s="2" t="str">
        <f t="shared" si="1"/>
        <v/>
      </c>
    </row>
    <row r="30" spans="1:20" x14ac:dyDescent="0.25">
      <c r="B30">
        <v>40</v>
      </c>
      <c r="C30" t="s">
        <v>27</v>
      </c>
      <c r="F30">
        <v>10</v>
      </c>
      <c r="G30" s="1">
        <v>1.6924099950854041</v>
      </c>
      <c r="H30" s="1">
        <v>1.2</v>
      </c>
      <c r="I30" s="19">
        <v>4.3344103714953598E-2</v>
      </c>
      <c r="O30" s="2" t="str">
        <f t="shared" si="0"/>
        <v/>
      </c>
      <c r="P30" s="2" t="str">
        <f t="shared" si="1"/>
        <v/>
      </c>
    </row>
    <row r="31" spans="1:20" x14ac:dyDescent="0.25">
      <c r="B31">
        <v>50</v>
      </c>
      <c r="C31" t="s">
        <v>30</v>
      </c>
      <c r="F31">
        <v>10</v>
      </c>
      <c r="G31" s="1">
        <v>1.6044776672658441</v>
      </c>
      <c r="H31" s="1">
        <v>0.33</v>
      </c>
      <c r="I31" s="19">
        <v>5.9160600070792602E-2</v>
      </c>
      <c r="O31" s="2" t="str">
        <f t="shared" si="0"/>
        <v/>
      </c>
      <c r="P31" s="2" t="str">
        <f t="shared" si="1"/>
        <v/>
      </c>
    </row>
    <row r="32" spans="1:20" x14ac:dyDescent="0.25">
      <c r="B32">
        <v>60</v>
      </c>
      <c r="C32" t="s">
        <v>0</v>
      </c>
      <c r="D32" t="s">
        <v>78</v>
      </c>
      <c r="E32">
        <v>1</v>
      </c>
      <c r="F32">
        <v>20</v>
      </c>
      <c r="G32" s="1">
        <v>0.4</v>
      </c>
      <c r="H32" s="1">
        <v>0.6</v>
      </c>
      <c r="I32" s="19">
        <v>0.134941999254343</v>
      </c>
      <c r="O32" s="2" t="str">
        <f t="shared" si="0"/>
        <v/>
      </c>
      <c r="P32" s="2" t="str">
        <f t="shared" si="1"/>
        <v/>
      </c>
    </row>
    <row r="33" spans="1:16" x14ac:dyDescent="0.25">
      <c r="D33" t="s">
        <v>99</v>
      </c>
      <c r="E33">
        <v>1</v>
      </c>
      <c r="O33" s="2" t="str">
        <f t="shared" si="0"/>
        <v/>
      </c>
      <c r="P33" s="2" t="str">
        <f t="shared" si="1"/>
        <v/>
      </c>
    </row>
    <row r="34" spans="1:16" x14ac:dyDescent="0.25">
      <c r="A34" t="s">
        <v>53</v>
      </c>
      <c r="B34">
        <v>10</v>
      </c>
      <c r="C34" t="s">
        <v>25</v>
      </c>
      <c r="F34">
        <v>20</v>
      </c>
      <c r="G34" s="1">
        <v>0.3</v>
      </c>
      <c r="H34" s="1">
        <v>0.3009285839222724</v>
      </c>
      <c r="I34" s="19">
        <v>8.5523607660504999E-2</v>
      </c>
      <c r="J34" s="2">
        <v>98.996379515689156</v>
      </c>
      <c r="K34" t="s">
        <v>116</v>
      </c>
      <c r="L34">
        <f>IF(K34="Small",0.5,IF(K34="Medium",1.3,6.1))</f>
        <v>0.5</v>
      </c>
      <c r="N34" s="2">
        <f>J34+L34+M34</f>
        <v>99.496379515689156</v>
      </c>
      <c r="O34" s="2">
        <f t="shared" si="0"/>
        <v>0.5</v>
      </c>
      <c r="P34" s="2">
        <f t="shared" si="1"/>
        <v>149.24456927353373</v>
      </c>
    </row>
    <row r="35" spans="1:16" x14ac:dyDescent="0.25">
      <c r="B35">
        <v>20</v>
      </c>
      <c r="C35" t="s">
        <v>31</v>
      </c>
      <c r="F35">
        <v>20</v>
      </c>
      <c r="G35" s="1">
        <v>0.15844662409822474</v>
      </c>
      <c r="H35" s="1">
        <v>0.37580561344005559</v>
      </c>
      <c r="I35" s="19">
        <v>0.111421850244242</v>
      </c>
      <c r="O35" s="2" t="str">
        <f t="shared" si="0"/>
        <v/>
      </c>
      <c r="P35" s="2" t="str">
        <f t="shared" si="1"/>
        <v/>
      </c>
    </row>
    <row r="36" spans="1:16" x14ac:dyDescent="0.25">
      <c r="B36">
        <v>30</v>
      </c>
      <c r="C36" t="s">
        <v>28</v>
      </c>
      <c r="F36">
        <v>20</v>
      </c>
      <c r="G36" s="1">
        <v>0.13392081388946475</v>
      </c>
      <c r="H36" s="1">
        <v>0.13955176351161069</v>
      </c>
      <c r="I36" s="19">
        <v>5.0533608893815203E-2</v>
      </c>
      <c r="O36" s="2" t="str">
        <f t="shared" si="0"/>
        <v/>
      </c>
      <c r="P36" s="2" t="str">
        <f t="shared" si="1"/>
        <v/>
      </c>
    </row>
    <row r="37" spans="1:16" x14ac:dyDescent="0.25">
      <c r="B37">
        <v>40</v>
      </c>
      <c r="C37" t="s">
        <v>27</v>
      </c>
      <c r="F37">
        <v>20</v>
      </c>
      <c r="G37" s="1">
        <v>0.79917078629354976</v>
      </c>
      <c r="H37" s="1">
        <v>1.05</v>
      </c>
      <c r="I37" s="19">
        <v>4.3344103714953598E-2</v>
      </c>
      <c r="O37" s="2" t="str">
        <f t="shared" si="0"/>
        <v/>
      </c>
      <c r="P37" s="2" t="str">
        <f t="shared" si="1"/>
        <v/>
      </c>
    </row>
    <row r="38" spans="1:16" x14ac:dyDescent="0.25">
      <c r="B38">
        <v>50</v>
      </c>
      <c r="C38" t="s">
        <v>30</v>
      </c>
      <c r="F38">
        <v>20</v>
      </c>
      <c r="G38" s="1">
        <v>1.007769287472744</v>
      </c>
      <c r="H38" s="1">
        <v>0.2</v>
      </c>
      <c r="I38" s="19">
        <v>5.9160600070792602E-2</v>
      </c>
      <c r="O38" s="2" t="str">
        <f t="shared" si="0"/>
        <v/>
      </c>
      <c r="P38" s="2" t="str">
        <f t="shared" si="1"/>
        <v/>
      </c>
    </row>
    <row r="39" spans="1:16" x14ac:dyDescent="0.25">
      <c r="B39">
        <v>60</v>
      </c>
      <c r="C39" t="s">
        <v>0</v>
      </c>
      <c r="D39" t="s">
        <v>103</v>
      </c>
      <c r="F39">
        <v>40</v>
      </c>
      <c r="G39" s="1">
        <v>0</v>
      </c>
      <c r="H39" s="1">
        <v>0.47056961844120615</v>
      </c>
      <c r="I39" s="19">
        <v>0.134941999254343</v>
      </c>
      <c r="O39" s="2" t="str">
        <f t="shared" si="0"/>
        <v/>
      </c>
      <c r="P39" s="2" t="str">
        <f t="shared" si="1"/>
        <v/>
      </c>
    </row>
    <row r="40" spans="1:16" x14ac:dyDescent="0.25">
      <c r="A40" t="s">
        <v>54</v>
      </c>
      <c r="B40">
        <v>10</v>
      </c>
      <c r="C40" t="s">
        <v>25</v>
      </c>
      <c r="F40">
        <v>20</v>
      </c>
      <c r="G40" s="1">
        <v>0.1</v>
      </c>
      <c r="H40" s="1">
        <v>0.20484329481120001</v>
      </c>
      <c r="I40" s="19">
        <v>8.5523607660504999E-2</v>
      </c>
      <c r="J40" s="2">
        <v>86.115618676426067</v>
      </c>
      <c r="K40" t="s">
        <v>116</v>
      </c>
      <c r="L40">
        <f>IF(K40="Small",0.5,IF(K40="Medium",1.3,6.1))</f>
        <v>0.5</v>
      </c>
      <c r="N40" s="2">
        <f>J40+L40+M40</f>
        <v>86.615618676426067</v>
      </c>
      <c r="O40" s="2">
        <f t="shared" si="0"/>
        <v>0.5</v>
      </c>
      <c r="P40" s="2">
        <f t="shared" si="1"/>
        <v>129.92342801463911</v>
      </c>
    </row>
    <row r="41" spans="1:16" x14ac:dyDescent="0.25">
      <c r="B41">
        <v>20</v>
      </c>
      <c r="C41" t="s">
        <v>31</v>
      </c>
      <c r="F41">
        <v>20</v>
      </c>
      <c r="G41" s="1">
        <v>0.61117881534371632</v>
      </c>
      <c r="H41" s="1">
        <v>9.9048964091992264E-2</v>
      </c>
      <c r="I41" s="19">
        <v>0.111421850244242</v>
      </c>
      <c r="O41" s="2" t="str">
        <f t="shared" si="0"/>
        <v/>
      </c>
      <c r="P41" s="2" t="str">
        <f t="shared" si="1"/>
        <v/>
      </c>
    </row>
    <row r="42" spans="1:16" x14ac:dyDescent="0.25">
      <c r="B42">
        <v>30</v>
      </c>
      <c r="C42" t="s">
        <v>28</v>
      </c>
      <c r="F42">
        <v>20</v>
      </c>
      <c r="G42" s="1">
        <v>1.8520893577550459</v>
      </c>
      <c r="H42" s="1">
        <v>0.69705203242204794</v>
      </c>
      <c r="I42" s="19">
        <v>5.0533608893815203E-2</v>
      </c>
      <c r="O42" s="2" t="str">
        <f t="shared" si="0"/>
        <v/>
      </c>
      <c r="P42" s="2" t="str">
        <f t="shared" si="1"/>
        <v/>
      </c>
    </row>
    <row r="43" spans="1:16" x14ac:dyDescent="0.25">
      <c r="B43">
        <v>40</v>
      </c>
      <c r="C43" t="s">
        <v>27</v>
      </c>
      <c r="F43">
        <v>20</v>
      </c>
      <c r="G43" s="1">
        <v>1.3354267395537436</v>
      </c>
      <c r="H43" s="1">
        <v>0.95</v>
      </c>
      <c r="I43" s="19">
        <v>4.3344103714953598E-2</v>
      </c>
      <c r="O43" s="2" t="str">
        <f t="shared" si="0"/>
        <v/>
      </c>
      <c r="P43" s="2" t="str">
        <f t="shared" si="1"/>
        <v/>
      </c>
    </row>
    <row r="44" spans="1:16" x14ac:dyDescent="0.25">
      <c r="B44">
        <v>50</v>
      </c>
      <c r="C44" t="s">
        <v>30</v>
      </c>
      <c r="F44">
        <v>20</v>
      </c>
      <c r="G44" s="1">
        <v>0.84205676111272276</v>
      </c>
      <c r="H44" s="1">
        <v>0.32</v>
      </c>
      <c r="I44" s="19">
        <v>5.9160600070792602E-2</v>
      </c>
      <c r="O44" s="2" t="str">
        <f t="shared" si="0"/>
        <v/>
      </c>
      <c r="P44" s="2" t="str">
        <f t="shared" si="1"/>
        <v/>
      </c>
    </row>
    <row r="45" spans="1:16" x14ac:dyDescent="0.25">
      <c r="B45">
        <v>60</v>
      </c>
      <c r="C45" t="s">
        <v>0</v>
      </c>
      <c r="D45" t="s">
        <v>103</v>
      </c>
      <c r="F45">
        <v>40</v>
      </c>
      <c r="G45" s="1">
        <v>0.3</v>
      </c>
      <c r="H45" s="1">
        <v>0.50347305703893974</v>
      </c>
      <c r="I45" s="19">
        <v>0.134941999254343</v>
      </c>
      <c r="O45" s="2" t="str">
        <f t="shared" si="0"/>
        <v/>
      </c>
      <c r="P45" s="2" t="str">
        <f t="shared" si="1"/>
        <v/>
      </c>
    </row>
    <row r="46" spans="1:16" x14ac:dyDescent="0.25">
      <c r="A46" t="s">
        <v>55</v>
      </c>
      <c r="B46">
        <v>10</v>
      </c>
      <c r="C46" t="s">
        <v>25</v>
      </c>
      <c r="F46">
        <v>20</v>
      </c>
      <c r="G46" s="1">
        <v>0</v>
      </c>
      <c r="H46" s="1">
        <v>0.59332231387172996</v>
      </c>
      <c r="I46" s="19">
        <v>8.5523607660504999E-2</v>
      </c>
      <c r="J46" s="2">
        <v>297.44866007863368</v>
      </c>
      <c r="K46" t="s">
        <v>117</v>
      </c>
      <c r="L46">
        <f>IF(K46="Small",0.5,IF(K46="Medium",1.3,6.1))</f>
        <v>1.3</v>
      </c>
      <c r="N46" s="2">
        <f>J46+L46+M46</f>
        <v>298.74866007863369</v>
      </c>
      <c r="O46" s="2">
        <f t="shared" si="0"/>
        <v>0.5</v>
      </c>
      <c r="P46" s="2">
        <f t="shared" si="1"/>
        <v>448.12299011795051</v>
      </c>
    </row>
    <row r="47" spans="1:16" x14ac:dyDescent="0.25">
      <c r="B47">
        <v>20</v>
      </c>
      <c r="C47" t="s">
        <v>31</v>
      </c>
      <c r="F47">
        <v>20</v>
      </c>
      <c r="G47" s="1">
        <v>0.14415463027171604</v>
      </c>
      <c r="H47" s="1">
        <v>0.67401073074546325</v>
      </c>
      <c r="I47" s="19">
        <v>0.111421850244242</v>
      </c>
      <c r="O47" s="2" t="str">
        <f t="shared" si="0"/>
        <v/>
      </c>
      <c r="P47" s="2" t="str">
        <f t="shared" si="1"/>
        <v/>
      </c>
    </row>
    <row r="48" spans="1:16" x14ac:dyDescent="0.25">
      <c r="B48">
        <v>30</v>
      </c>
      <c r="C48" t="s">
        <v>28</v>
      </c>
      <c r="F48">
        <v>20</v>
      </c>
      <c r="G48" s="1">
        <v>0.79949919433840244</v>
      </c>
      <c r="H48" s="1">
        <v>0.74258291362137463</v>
      </c>
      <c r="I48" s="19">
        <v>5.0533608893815203E-2</v>
      </c>
      <c r="O48" s="2" t="str">
        <f t="shared" si="0"/>
        <v/>
      </c>
      <c r="P48" s="2" t="str">
        <f t="shared" si="1"/>
        <v/>
      </c>
    </row>
    <row r="49" spans="1:16" x14ac:dyDescent="0.25">
      <c r="B49">
        <v>40</v>
      </c>
      <c r="C49" t="s">
        <v>27</v>
      </c>
      <c r="F49">
        <v>20</v>
      </c>
      <c r="G49" s="1">
        <v>0.56981791524513437</v>
      </c>
      <c r="H49" s="1">
        <v>0.90695496852017576</v>
      </c>
      <c r="I49" s="19">
        <v>4.3344103714953598E-2</v>
      </c>
      <c r="O49" s="2" t="str">
        <f t="shared" si="0"/>
        <v/>
      </c>
      <c r="P49" s="2" t="str">
        <f t="shared" si="1"/>
        <v/>
      </c>
    </row>
    <row r="50" spans="1:16" x14ac:dyDescent="0.25">
      <c r="B50">
        <v>50</v>
      </c>
      <c r="C50" t="s">
        <v>30</v>
      </c>
      <c r="F50">
        <v>20</v>
      </c>
      <c r="G50" s="1">
        <v>1.9102973659931222</v>
      </c>
      <c r="H50" s="1">
        <v>0.15</v>
      </c>
      <c r="I50" s="19">
        <v>5.9160600070792602E-2</v>
      </c>
      <c r="O50" s="2" t="str">
        <f t="shared" si="0"/>
        <v/>
      </c>
      <c r="P50" s="2" t="str">
        <f t="shared" si="1"/>
        <v/>
      </c>
    </row>
    <row r="51" spans="1:16" x14ac:dyDescent="0.25">
      <c r="B51">
        <v>60</v>
      </c>
      <c r="C51" t="s">
        <v>0</v>
      </c>
      <c r="D51" t="s">
        <v>87</v>
      </c>
      <c r="E51">
        <v>2</v>
      </c>
      <c r="F51">
        <v>40</v>
      </c>
      <c r="G51" s="1">
        <v>0.23862264025574609</v>
      </c>
      <c r="H51" s="1">
        <v>0.84518278311542738</v>
      </c>
      <c r="I51" s="19">
        <v>0.134941999254343</v>
      </c>
      <c r="O51" s="2" t="str">
        <f t="shared" si="0"/>
        <v/>
      </c>
      <c r="P51" s="2" t="str">
        <f t="shared" si="1"/>
        <v/>
      </c>
    </row>
    <row r="52" spans="1:16" x14ac:dyDescent="0.25">
      <c r="A52" t="s">
        <v>56</v>
      </c>
      <c r="B52">
        <v>10</v>
      </c>
      <c r="C52" t="s">
        <v>25</v>
      </c>
      <c r="F52">
        <v>20</v>
      </c>
      <c r="G52" s="1">
        <v>0.29794003721757134</v>
      </c>
      <c r="H52" s="1">
        <v>0.75942466235282535</v>
      </c>
      <c r="I52" s="19">
        <v>8.5523607660504999E-2</v>
      </c>
      <c r="J52" s="2">
        <v>101.70598278591694</v>
      </c>
      <c r="K52" t="s">
        <v>116</v>
      </c>
      <c r="L52">
        <f>IF(K52="Small",0.5,IF(K52="Medium",1.3,6.1))</f>
        <v>0.5</v>
      </c>
      <c r="N52" s="2">
        <f>J52+L52+M52</f>
        <v>102.20598278591694</v>
      </c>
      <c r="O52" s="2">
        <f t="shared" si="0"/>
        <v>0.5</v>
      </c>
      <c r="P52" s="2">
        <f t="shared" si="1"/>
        <v>153.30897417887542</v>
      </c>
    </row>
    <row r="53" spans="1:16" x14ac:dyDescent="0.25">
      <c r="B53">
        <v>20</v>
      </c>
      <c r="C53" t="s">
        <v>31</v>
      </c>
      <c r="F53">
        <v>20</v>
      </c>
      <c r="G53" s="1">
        <v>1.1013820130252998</v>
      </c>
      <c r="H53" s="1">
        <v>0.23103271645833479</v>
      </c>
      <c r="I53" s="19">
        <v>0.111421850244242</v>
      </c>
      <c r="O53" s="2" t="str">
        <f t="shared" si="0"/>
        <v/>
      </c>
      <c r="P53" s="2" t="str">
        <f t="shared" si="1"/>
        <v/>
      </c>
    </row>
    <row r="54" spans="1:16" x14ac:dyDescent="0.25">
      <c r="B54">
        <v>30</v>
      </c>
      <c r="C54" t="s">
        <v>28</v>
      </c>
      <c r="F54">
        <v>20</v>
      </c>
      <c r="G54" s="1">
        <v>0.39259356376501464</v>
      </c>
      <c r="H54" s="1">
        <v>0.85553100439632424</v>
      </c>
      <c r="I54" s="19">
        <v>5.0533608893815203E-2</v>
      </c>
      <c r="O54" s="2" t="str">
        <f t="shared" si="0"/>
        <v/>
      </c>
      <c r="P54" s="2" t="str">
        <f t="shared" si="1"/>
        <v/>
      </c>
    </row>
    <row r="55" spans="1:16" x14ac:dyDescent="0.25">
      <c r="B55">
        <v>40</v>
      </c>
      <c r="C55" t="s">
        <v>27</v>
      </c>
      <c r="F55">
        <v>20</v>
      </c>
      <c r="G55" s="1">
        <v>0.32374951593359902</v>
      </c>
      <c r="H55" s="1">
        <v>0.36089700937422453</v>
      </c>
      <c r="I55" s="19">
        <v>4.3344103714953598E-2</v>
      </c>
      <c r="O55" s="2" t="str">
        <f t="shared" si="0"/>
        <v/>
      </c>
      <c r="P55" s="2" t="str">
        <f t="shared" si="1"/>
        <v/>
      </c>
    </row>
    <row r="56" spans="1:16" x14ac:dyDescent="0.25">
      <c r="B56">
        <v>50</v>
      </c>
      <c r="C56" t="s">
        <v>30</v>
      </c>
      <c r="F56">
        <v>20</v>
      </c>
      <c r="G56" s="1">
        <v>0.60068512058086787</v>
      </c>
      <c r="H56" s="1">
        <v>0.2</v>
      </c>
      <c r="I56" s="19">
        <v>5.9160600070792602E-2</v>
      </c>
      <c r="O56" s="2" t="str">
        <f t="shared" si="0"/>
        <v/>
      </c>
      <c r="P56" s="2" t="str">
        <f t="shared" si="1"/>
        <v/>
      </c>
    </row>
    <row r="57" spans="1:16" x14ac:dyDescent="0.25">
      <c r="B57">
        <v>60</v>
      </c>
      <c r="C57" t="s">
        <v>0</v>
      </c>
      <c r="D57" t="s">
        <v>103</v>
      </c>
      <c r="F57">
        <v>40</v>
      </c>
      <c r="G57" s="1">
        <v>1.7425663853601288</v>
      </c>
      <c r="H57" s="1">
        <v>0.14540112661396098</v>
      </c>
      <c r="I57" s="19">
        <v>0.134941999254343</v>
      </c>
      <c r="O57" s="2" t="str">
        <f t="shared" si="0"/>
        <v/>
      </c>
      <c r="P57" s="2" t="str">
        <f t="shared" si="1"/>
        <v/>
      </c>
    </row>
    <row r="58" spans="1:16" x14ac:dyDescent="0.25">
      <c r="A58" t="s">
        <v>57</v>
      </c>
      <c r="B58">
        <v>10</v>
      </c>
      <c r="C58" t="s">
        <v>25</v>
      </c>
      <c r="F58">
        <v>20</v>
      </c>
      <c r="G58" s="1">
        <v>1.0375645603295347</v>
      </c>
      <c r="H58" s="1">
        <v>0.22094990592839714</v>
      </c>
      <c r="I58" s="19">
        <v>8.5523607660504999E-2</v>
      </c>
      <c r="J58" s="2">
        <v>112.40947265051366</v>
      </c>
      <c r="K58" t="s">
        <v>116</v>
      </c>
      <c r="L58">
        <f>IF(K58="Small",0.5,IF(K58="Medium",1.3,6.1))</f>
        <v>0.5</v>
      </c>
      <c r="N58" s="2">
        <f>J58+L58+M58</f>
        <v>112.90947265051366</v>
      </c>
      <c r="O58" s="2">
        <f t="shared" si="0"/>
        <v>0.5</v>
      </c>
      <c r="P58" s="2">
        <f t="shared" si="1"/>
        <v>169.36420897577051</v>
      </c>
    </row>
    <row r="59" spans="1:16" x14ac:dyDescent="0.25">
      <c r="B59">
        <v>20</v>
      </c>
      <c r="C59" t="s">
        <v>31</v>
      </c>
      <c r="F59">
        <v>20</v>
      </c>
      <c r="G59" s="1">
        <v>1.8371399523116025</v>
      </c>
      <c r="H59" s="1">
        <v>0.26268474920344809</v>
      </c>
      <c r="I59" s="19">
        <v>0.111421850244242</v>
      </c>
      <c r="O59" s="2" t="str">
        <f t="shared" si="0"/>
        <v/>
      </c>
      <c r="P59" s="2" t="str">
        <f t="shared" si="1"/>
        <v/>
      </c>
    </row>
    <row r="60" spans="1:16" x14ac:dyDescent="0.25">
      <c r="B60">
        <v>30</v>
      </c>
      <c r="C60" t="s">
        <v>28</v>
      </c>
      <c r="F60">
        <v>20</v>
      </c>
      <c r="G60" s="1">
        <v>0.28595328406446563</v>
      </c>
      <c r="H60" s="1">
        <v>0.48321589846101098</v>
      </c>
      <c r="I60" s="19">
        <v>5.0533608893815203E-2</v>
      </c>
      <c r="O60" s="2" t="str">
        <f t="shared" si="0"/>
        <v/>
      </c>
      <c r="P60" s="2" t="str">
        <f t="shared" si="1"/>
        <v/>
      </c>
    </row>
    <row r="61" spans="1:16" x14ac:dyDescent="0.25">
      <c r="B61">
        <v>40</v>
      </c>
      <c r="C61" t="s">
        <v>27</v>
      </c>
      <c r="F61">
        <v>20</v>
      </c>
      <c r="G61" s="1">
        <v>1.3306785739206859</v>
      </c>
      <c r="H61" s="1">
        <v>0.52782555956930377</v>
      </c>
      <c r="I61" s="19">
        <v>4.3344103714953598E-2</v>
      </c>
      <c r="O61" s="2" t="str">
        <f t="shared" si="0"/>
        <v/>
      </c>
      <c r="P61" s="2" t="str">
        <f t="shared" si="1"/>
        <v/>
      </c>
    </row>
    <row r="62" spans="1:16" x14ac:dyDescent="0.25">
      <c r="B62">
        <v>50</v>
      </c>
      <c r="C62" t="s">
        <v>30</v>
      </c>
      <c r="F62">
        <v>20</v>
      </c>
      <c r="G62" s="1">
        <v>1.9209419666168617</v>
      </c>
      <c r="H62" s="1">
        <v>0.25</v>
      </c>
      <c r="I62" s="19">
        <v>5.9160600070792602E-2</v>
      </c>
      <c r="O62" s="2" t="str">
        <f t="shared" si="0"/>
        <v/>
      </c>
      <c r="P62" s="2" t="str">
        <f t="shared" si="1"/>
        <v/>
      </c>
    </row>
    <row r="63" spans="1:16" x14ac:dyDescent="0.25">
      <c r="B63">
        <v>60</v>
      </c>
      <c r="C63" t="s">
        <v>0</v>
      </c>
      <c r="D63" t="s">
        <v>82</v>
      </c>
      <c r="E63">
        <v>1</v>
      </c>
      <c r="F63">
        <v>40</v>
      </c>
      <c r="G63" s="1">
        <v>0.55971330031307542</v>
      </c>
      <c r="H63" s="1">
        <v>0.56601328531577344</v>
      </c>
      <c r="I63" s="19">
        <v>0.134941999254343</v>
      </c>
      <c r="O63" s="2" t="str">
        <f t="shared" si="0"/>
        <v/>
      </c>
      <c r="P63" s="2" t="str">
        <f t="shared" si="1"/>
        <v/>
      </c>
    </row>
    <row r="64" spans="1:16" x14ac:dyDescent="0.25">
      <c r="A64" t="s">
        <v>59</v>
      </c>
      <c r="B64">
        <v>10</v>
      </c>
      <c r="C64" t="s">
        <v>25</v>
      </c>
      <c r="F64">
        <v>20</v>
      </c>
      <c r="G64" s="1">
        <v>0.2</v>
      </c>
      <c r="H64" s="1">
        <v>0.55456838699497768</v>
      </c>
      <c r="I64" s="19">
        <v>8.5523607660504999E-2</v>
      </c>
      <c r="J64" s="2">
        <v>97.014211762430008</v>
      </c>
      <c r="K64" t="s">
        <v>116</v>
      </c>
      <c r="L64">
        <f>IF(K64="Small",0.5,IF(K64="Medium",1.3,6.1))</f>
        <v>0.5</v>
      </c>
      <c r="N64" s="2">
        <f>J64+L64+M64</f>
        <v>97.514211762430008</v>
      </c>
      <c r="O64" s="2">
        <f t="shared" si="0"/>
        <v>0.5</v>
      </c>
      <c r="P64" s="2">
        <f t="shared" si="1"/>
        <v>146.27131764364501</v>
      </c>
    </row>
    <row r="65" spans="1:16" x14ac:dyDescent="0.25">
      <c r="B65">
        <v>20</v>
      </c>
      <c r="C65" t="s">
        <v>31</v>
      </c>
      <c r="F65">
        <v>20</v>
      </c>
      <c r="G65" s="1">
        <v>1.2250008927761717</v>
      </c>
      <c r="H65" s="1">
        <v>0.17403464360061882</v>
      </c>
      <c r="I65" s="19">
        <v>0.111421850244242</v>
      </c>
      <c r="O65" s="2" t="str">
        <f t="shared" si="0"/>
        <v/>
      </c>
      <c r="P65" s="2" t="str">
        <f t="shared" si="1"/>
        <v/>
      </c>
    </row>
    <row r="66" spans="1:16" x14ac:dyDescent="0.25">
      <c r="B66">
        <v>30</v>
      </c>
      <c r="C66" t="s">
        <v>28</v>
      </c>
      <c r="F66">
        <v>20</v>
      </c>
      <c r="G66" s="1">
        <v>1.1831997832843251</v>
      </c>
      <c r="H66" s="1">
        <v>0.63722761945297268</v>
      </c>
      <c r="I66" s="19">
        <v>5.0533608893815203E-2</v>
      </c>
      <c r="O66" s="2" t="str">
        <f t="shared" si="0"/>
        <v/>
      </c>
      <c r="P66" s="2" t="str">
        <f t="shared" si="1"/>
        <v/>
      </c>
    </row>
    <row r="67" spans="1:16" x14ac:dyDescent="0.25">
      <c r="B67">
        <v>40</v>
      </c>
      <c r="C67" t="s">
        <v>27</v>
      </c>
      <c r="F67">
        <v>20</v>
      </c>
      <c r="G67" s="1">
        <v>1.8937190215813244</v>
      </c>
      <c r="H67" s="1">
        <v>0.66479656233671569</v>
      </c>
      <c r="I67" s="19">
        <v>4.3344103714953598E-2</v>
      </c>
      <c r="O67" s="2" t="str">
        <f t="shared" ref="O67:O130" si="2">IF(N67=0, "", 0.5)</f>
        <v/>
      </c>
      <c r="P67" s="2" t="str">
        <f t="shared" ref="P67:P130" si="3">IF(N67=0, "", N67*(1+O67))</f>
        <v/>
      </c>
    </row>
    <row r="68" spans="1:16" x14ac:dyDescent="0.25">
      <c r="B68">
        <v>50</v>
      </c>
      <c r="C68" t="s">
        <v>30</v>
      </c>
      <c r="F68">
        <v>20</v>
      </c>
      <c r="G68" s="1">
        <v>1.210922196193843</v>
      </c>
      <c r="H68" s="1">
        <v>0.2</v>
      </c>
      <c r="I68" s="19">
        <v>5.9160600070792602E-2</v>
      </c>
      <c r="O68" s="2" t="str">
        <f t="shared" si="2"/>
        <v/>
      </c>
      <c r="P68" s="2" t="str">
        <f t="shared" si="3"/>
        <v/>
      </c>
    </row>
    <row r="69" spans="1:16" x14ac:dyDescent="0.25">
      <c r="B69">
        <v>60</v>
      </c>
      <c r="C69" t="s">
        <v>0</v>
      </c>
      <c r="D69" t="s">
        <v>103</v>
      </c>
      <c r="F69">
        <v>40</v>
      </c>
      <c r="G69" s="1">
        <v>0.2</v>
      </c>
      <c r="H69" s="1">
        <v>0.60933868274656333</v>
      </c>
      <c r="I69" s="19">
        <v>0.134941999254343</v>
      </c>
      <c r="O69" s="2" t="str">
        <f t="shared" si="2"/>
        <v/>
      </c>
      <c r="P69" s="2" t="str">
        <f t="shared" si="3"/>
        <v/>
      </c>
    </row>
    <row r="70" spans="1:16" x14ac:dyDescent="0.25">
      <c r="A70" t="s">
        <v>60</v>
      </c>
      <c r="B70">
        <v>10</v>
      </c>
      <c r="C70" t="s">
        <v>25</v>
      </c>
      <c r="F70">
        <v>10</v>
      </c>
      <c r="G70" s="1">
        <v>0.4</v>
      </c>
      <c r="H70" s="1">
        <v>0.56527818761308979</v>
      </c>
      <c r="I70" s="19">
        <v>8.5523607660504999E-2</v>
      </c>
      <c r="J70" s="2">
        <v>372.01477930802616</v>
      </c>
      <c r="K70" t="s">
        <v>122</v>
      </c>
      <c r="L70">
        <f>IF(K70="Small",0.5,IF(K70="Medium",1.3,6.1))</f>
        <v>6.1</v>
      </c>
      <c r="N70" s="2">
        <f>J70+L70+M70</f>
        <v>378.11477930802619</v>
      </c>
      <c r="O70" s="2">
        <f t="shared" si="2"/>
        <v>0.5</v>
      </c>
      <c r="P70" s="2">
        <f t="shared" si="3"/>
        <v>567.17216896203922</v>
      </c>
    </row>
    <row r="71" spans="1:16" x14ac:dyDescent="0.25">
      <c r="B71">
        <v>20</v>
      </c>
      <c r="C71" t="s">
        <v>31</v>
      </c>
      <c r="F71">
        <v>10</v>
      </c>
      <c r="G71" s="1">
        <v>1.8520464858981653</v>
      </c>
      <c r="H71" s="1">
        <v>0.52447316651124476</v>
      </c>
      <c r="I71" s="19">
        <v>0.111421850244242</v>
      </c>
      <c r="O71" s="2" t="str">
        <f t="shared" si="2"/>
        <v/>
      </c>
      <c r="P71" s="2" t="str">
        <f t="shared" si="3"/>
        <v/>
      </c>
    </row>
    <row r="72" spans="1:16" x14ac:dyDescent="0.25">
      <c r="B72">
        <v>30</v>
      </c>
      <c r="C72" t="s">
        <v>28</v>
      </c>
      <c r="F72">
        <v>10</v>
      </c>
      <c r="G72" s="1">
        <v>0.97161614365648452</v>
      </c>
      <c r="H72" s="1">
        <v>0.31725830395116927</v>
      </c>
      <c r="I72" s="19">
        <v>5.0533608893815203E-2</v>
      </c>
      <c r="O72" s="2" t="str">
        <f t="shared" si="2"/>
        <v/>
      </c>
      <c r="P72" s="2" t="str">
        <f t="shared" si="3"/>
        <v/>
      </c>
    </row>
    <row r="73" spans="1:16" x14ac:dyDescent="0.25">
      <c r="B73">
        <v>40</v>
      </c>
      <c r="C73" t="s">
        <v>27</v>
      </c>
      <c r="F73">
        <v>10</v>
      </c>
      <c r="G73" s="1">
        <v>6.9543581257815124E-2</v>
      </c>
      <c r="H73" s="1">
        <v>1.27</v>
      </c>
      <c r="I73" s="19">
        <v>4.3344103714953598E-2</v>
      </c>
      <c r="O73" s="2" t="str">
        <f t="shared" si="2"/>
        <v/>
      </c>
      <c r="P73" s="2" t="str">
        <f t="shared" si="3"/>
        <v/>
      </c>
    </row>
    <row r="74" spans="1:16" x14ac:dyDescent="0.25">
      <c r="B74">
        <v>50</v>
      </c>
      <c r="C74" t="s">
        <v>30</v>
      </c>
      <c r="F74">
        <v>10</v>
      </c>
      <c r="G74" s="1">
        <v>1.662416700013144</v>
      </c>
      <c r="H74" s="1">
        <v>0.15</v>
      </c>
      <c r="I74" s="19">
        <v>5.9160600070792602E-2</v>
      </c>
      <c r="O74" s="2" t="str">
        <f t="shared" si="2"/>
        <v/>
      </c>
      <c r="P74" s="2" t="str">
        <f t="shared" si="3"/>
        <v/>
      </c>
    </row>
    <row r="75" spans="1:16" x14ac:dyDescent="0.25">
      <c r="B75">
        <v>60</v>
      </c>
      <c r="C75" t="s">
        <v>0</v>
      </c>
      <c r="D75" t="s">
        <v>81</v>
      </c>
      <c r="E75">
        <v>2</v>
      </c>
      <c r="F75">
        <v>20</v>
      </c>
      <c r="G75" s="1">
        <v>0.48287254533116086</v>
      </c>
      <c r="H75" s="1">
        <v>0.81380855869235258</v>
      </c>
      <c r="I75" s="19">
        <v>0.134941999254343</v>
      </c>
      <c r="O75" s="2" t="str">
        <f t="shared" si="2"/>
        <v/>
      </c>
      <c r="P75" s="2" t="str">
        <f t="shared" si="3"/>
        <v/>
      </c>
    </row>
    <row r="76" spans="1:16" x14ac:dyDescent="0.25">
      <c r="D76" t="s">
        <v>83</v>
      </c>
      <c r="E76">
        <v>2</v>
      </c>
      <c r="O76" s="2" t="str">
        <f t="shared" si="2"/>
        <v/>
      </c>
      <c r="P76" s="2" t="str">
        <f t="shared" si="3"/>
        <v/>
      </c>
    </row>
    <row r="77" spans="1:16" x14ac:dyDescent="0.25">
      <c r="A77" t="s">
        <v>61</v>
      </c>
      <c r="B77">
        <v>10</v>
      </c>
      <c r="C77" t="s">
        <v>25</v>
      </c>
      <c r="F77">
        <v>20</v>
      </c>
      <c r="G77" s="1">
        <v>0.49964462596401016</v>
      </c>
      <c r="H77" s="1">
        <v>0.73641192078409534</v>
      </c>
      <c r="I77" s="19">
        <v>8.5523607660504999E-2</v>
      </c>
      <c r="J77" s="2">
        <v>141.47513637030664</v>
      </c>
      <c r="K77" t="s">
        <v>117</v>
      </c>
      <c r="L77">
        <f>IF(K77="Small",0.5,IF(K77="Medium",1.3,6.1))</f>
        <v>1.3</v>
      </c>
      <c r="N77" s="2">
        <f>J77+L77+M77</f>
        <v>142.77513637030665</v>
      </c>
      <c r="O77" s="2">
        <f t="shared" si="2"/>
        <v>0.5</v>
      </c>
      <c r="P77" s="2">
        <f t="shared" si="3"/>
        <v>214.16270455545998</v>
      </c>
    </row>
    <row r="78" spans="1:16" x14ac:dyDescent="0.25">
      <c r="B78">
        <v>20</v>
      </c>
      <c r="C78" t="s">
        <v>31</v>
      </c>
      <c r="F78">
        <v>20</v>
      </c>
      <c r="G78" s="1">
        <v>3.835798776646393E-2</v>
      </c>
      <c r="H78" s="1">
        <v>0.53624078821564269</v>
      </c>
      <c r="I78" s="19">
        <v>0.111421850244242</v>
      </c>
      <c r="O78" s="2" t="str">
        <f t="shared" si="2"/>
        <v/>
      </c>
      <c r="P78" s="2" t="str">
        <f t="shared" si="3"/>
        <v/>
      </c>
    </row>
    <row r="79" spans="1:16" x14ac:dyDescent="0.25">
      <c r="B79">
        <v>30</v>
      </c>
      <c r="C79" t="s">
        <v>28</v>
      </c>
      <c r="F79">
        <v>20</v>
      </c>
      <c r="G79" s="1">
        <v>1.4872293456057835</v>
      </c>
      <c r="H79" s="1">
        <v>0.45810164397099107</v>
      </c>
      <c r="I79" s="19">
        <v>5.0533608893815203E-2</v>
      </c>
      <c r="O79" s="2" t="str">
        <f t="shared" si="2"/>
        <v/>
      </c>
      <c r="P79" s="2" t="str">
        <f t="shared" si="3"/>
        <v/>
      </c>
    </row>
    <row r="80" spans="1:16" x14ac:dyDescent="0.25">
      <c r="B80">
        <v>40</v>
      </c>
      <c r="C80" t="s">
        <v>27</v>
      </c>
      <c r="F80">
        <v>20</v>
      </c>
      <c r="G80" s="1">
        <v>0.19949974104580392</v>
      </c>
      <c r="H80" s="1">
        <v>1.08</v>
      </c>
      <c r="I80" s="19">
        <v>4.3344103714953598E-2</v>
      </c>
      <c r="O80" s="2" t="str">
        <f t="shared" si="2"/>
        <v/>
      </c>
      <c r="P80" s="2" t="str">
        <f t="shared" si="3"/>
        <v/>
      </c>
    </row>
    <row r="81" spans="1:16" x14ac:dyDescent="0.25">
      <c r="B81">
        <v>50</v>
      </c>
      <c r="C81" t="s">
        <v>30</v>
      </c>
      <c r="F81">
        <v>20</v>
      </c>
      <c r="G81" s="1">
        <v>0.70368911452004212</v>
      </c>
      <c r="H81" s="1">
        <v>0.2</v>
      </c>
      <c r="I81" s="19">
        <v>5.9160600070792602E-2</v>
      </c>
      <c r="O81" s="2" t="str">
        <f t="shared" si="2"/>
        <v/>
      </c>
      <c r="P81" s="2" t="str">
        <f t="shared" si="3"/>
        <v/>
      </c>
    </row>
    <row r="82" spans="1:16" x14ac:dyDescent="0.25">
      <c r="B82">
        <v>60</v>
      </c>
      <c r="C82" t="s">
        <v>0</v>
      </c>
      <c r="D82" t="s">
        <v>103</v>
      </c>
      <c r="F82">
        <v>40</v>
      </c>
      <c r="G82" s="1">
        <v>0.15978755971069702</v>
      </c>
      <c r="H82" s="1">
        <v>0.91905253184310176</v>
      </c>
      <c r="I82" s="19">
        <v>0.134941999254343</v>
      </c>
      <c r="O82" s="2" t="str">
        <f t="shared" si="2"/>
        <v/>
      </c>
      <c r="P82" s="2" t="str">
        <f t="shared" si="3"/>
        <v/>
      </c>
    </row>
    <row r="83" spans="1:16" x14ac:dyDescent="0.25">
      <c r="A83" t="s">
        <v>62</v>
      </c>
      <c r="B83">
        <v>10</v>
      </c>
      <c r="C83" t="s">
        <v>25</v>
      </c>
      <c r="F83">
        <v>20</v>
      </c>
      <c r="G83" s="1">
        <v>0.4</v>
      </c>
      <c r="H83" s="1">
        <v>0.9769663732447329</v>
      </c>
      <c r="I83" s="19">
        <v>8.5523607660504999E-2</v>
      </c>
      <c r="J83" s="2">
        <v>140.07761809133754</v>
      </c>
      <c r="K83" t="s">
        <v>117</v>
      </c>
      <c r="L83">
        <f>IF(K83="Small",0.5,IF(K83="Medium",1.3,6.1))</f>
        <v>1.3</v>
      </c>
      <c r="N83" s="2">
        <f>J83+L83+M83</f>
        <v>141.37761809133755</v>
      </c>
      <c r="O83" s="2">
        <f t="shared" si="2"/>
        <v>0.5</v>
      </c>
      <c r="P83" s="2">
        <f t="shared" si="3"/>
        <v>212.06642713700631</v>
      </c>
    </row>
    <row r="84" spans="1:16" x14ac:dyDescent="0.25">
      <c r="B84">
        <v>20</v>
      </c>
      <c r="C84" t="s">
        <v>31</v>
      </c>
      <c r="F84">
        <v>20</v>
      </c>
      <c r="G84" s="1">
        <v>0.40169005937695679</v>
      </c>
      <c r="H84" s="1">
        <v>0.7587385568445294</v>
      </c>
      <c r="I84" s="19">
        <v>0.111421850244242</v>
      </c>
      <c r="O84" s="2" t="str">
        <f t="shared" si="2"/>
        <v/>
      </c>
      <c r="P84" s="2" t="str">
        <f t="shared" si="3"/>
        <v/>
      </c>
    </row>
    <row r="85" spans="1:16" x14ac:dyDescent="0.25">
      <c r="B85">
        <v>30</v>
      </c>
      <c r="C85" t="s">
        <v>28</v>
      </c>
      <c r="F85">
        <v>20</v>
      </c>
      <c r="G85" s="1">
        <v>1.2172174296564762</v>
      </c>
      <c r="H85" s="1">
        <v>0.45447073273187444</v>
      </c>
      <c r="I85" s="19">
        <v>5.0533608893815203E-2</v>
      </c>
      <c r="O85" s="2" t="str">
        <f t="shared" si="2"/>
        <v/>
      </c>
      <c r="P85" s="2" t="str">
        <f t="shared" si="3"/>
        <v/>
      </c>
    </row>
    <row r="86" spans="1:16" x14ac:dyDescent="0.25">
      <c r="B86">
        <v>40</v>
      </c>
      <c r="C86" t="s">
        <v>27</v>
      </c>
      <c r="F86">
        <v>20</v>
      </c>
      <c r="G86" s="1">
        <v>0.26089735483909404</v>
      </c>
      <c r="H86" s="1">
        <v>0.83577780185185735</v>
      </c>
      <c r="I86" s="19">
        <v>4.3344103714953598E-2</v>
      </c>
      <c r="O86" s="2" t="str">
        <f t="shared" si="2"/>
        <v/>
      </c>
      <c r="P86" s="2" t="str">
        <f t="shared" si="3"/>
        <v/>
      </c>
    </row>
    <row r="87" spans="1:16" x14ac:dyDescent="0.25">
      <c r="B87">
        <v>50</v>
      </c>
      <c r="C87" t="s">
        <v>30</v>
      </c>
      <c r="F87">
        <v>20</v>
      </c>
      <c r="G87" s="1">
        <v>1.1812689860085959</v>
      </c>
      <c r="H87" s="1">
        <v>0.23</v>
      </c>
      <c r="I87" s="19">
        <v>5.9160600070792602E-2</v>
      </c>
      <c r="O87" s="2" t="str">
        <f t="shared" si="2"/>
        <v/>
      </c>
      <c r="P87" s="2" t="str">
        <f t="shared" si="3"/>
        <v/>
      </c>
    </row>
    <row r="88" spans="1:16" x14ac:dyDescent="0.25">
      <c r="B88">
        <v>60</v>
      </c>
      <c r="C88" t="s">
        <v>0</v>
      </c>
      <c r="D88" t="s">
        <v>103</v>
      </c>
      <c r="F88">
        <v>40</v>
      </c>
      <c r="G88" s="1">
        <v>0.3</v>
      </c>
      <c r="H88" s="1">
        <v>0.58410931629222718</v>
      </c>
      <c r="I88" s="19">
        <v>0.134941999254343</v>
      </c>
      <c r="O88" s="2" t="str">
        <f t="shared" si="2"/>
        <v/>
      </c>
      <c r="P88" s="2" t="str">
        <f t="shared" si="3"/>
        <v/>
      </c>
    </row>
    <row r="89" spans="1:16" x14ac:dyDescent="0.25">
      <c r="A89" t="s">
        <v>63</v>
      </c>
      <c r="B89">
        <v>10</v>
      </c>
      <c r="C89" t="s">
        <v>25</v>
      </c>
      <c r="F89">
        <v>20</v>
      </c>
      <c r="G89" s="1">
        <v>0.3</v>
      </c>
      <c r="H89" s="1">
        <v>0.81932308960466882</v>
      </c>
      <c r="I89" s="19">
        <v>8.5523607660504999E-2</v>
      </c>
      <c r="J89" s="2">
        <v>133.41871805543221</v>
      </c>
      <c r="K89" t="s">
        <v>116</v>
      </c>
      <c r="L89">
        <f>IF(K89="Small",0.5,IF(K89="Medium",1.3,6.1))</f>
        <v>0.5</v>
      </c>
      <c r="N89" s="2">
        <f>J89+L89+M89</f>
        <v>133.91871805543221</v>
      </c>
      <c r="O89" s="2">
        <f t="shared" si="2"/>
        <v>0.5</v>
      </c>
      <c r="P89" s="2">
        <f t="shared" si="3"/>
        <v>200.8780770831483</v>
      </c>
    </row>
    <row r="90" spans="1:16" x14ac:dyDescent="0.25">
      <c r="B90">
        <v>20</v>
      </c>
      <c r="C90" t="s">
        <v>31</v>
      </c>
      <c r="F90">
        <v>20</v>
      </c>
      <c r="G90" s="1">
        <v>1.4989194701328994</v>
      </c>
      <c r="H90" s="1">
        <v>0.65131195508880591</v>
      </c>
      <c r="I90" s="19">
        <v>0.111421850244242</v>
      </c>
      <c r="O90" s="2" t="str">
        <f t="shared" si="2"/>
        <v/>
      </c>
      <c r="P90" s="2" t="str">
        <f t="shared" si="3"/>
        <v/>
      </c>
    </row>
    <row r="91" spans="1:16" x14ac:dyDescent="0.25">
      <c r="B91">
        <v>30</v>
      </c>
      <c r="C91" t="s">
        <v>28</v>
      </c>
      <c r="F91">
        <v>20</v>
      </c>
      <c r="G91" s="1">
        <v>1.1096314529533513</v>
      </c>
      <c r="H91" s="1">
        <v>0.32524142080579388</v>
      </c>
      <c r="I91" s="19">
        <v>5.0533608893815203E-2</v>
      </c>
      <c r="O91" s="2" t="str">
        <f t="shared" si="2"/>
        <v/>
      </c>
      <c r="P91" s="2" t="str">
        <f t="shared" si="3"/>
        <v/>
      </c>
    </row>
    <row r="92" spans="1:16" x14ac:dyDescent="0.25">
      <c r="B92">
        <v>40</v>
      </c>
      <c r="C92" t="s">
        <v>27</v>
      </c>
      <c r="F92">
        <v>20</v>
      </c>
      <c r="G92" s="1">
        <v>1.110887851539639</v>
      </c>
      <c r="H92" s="1">
        <v>0.89429343318500876</v>
      </c>
      <c r="I92" s="19">
        <v>4.3344103714953598E-2</v>
      </c>
      <c r="O92" s="2" t="str">
        <f t="shared" si="2"/>
        <v/>
      </c>
      <c r="P92" s="2" t="str">
        <f t="shared" si="3"/>
        <v/>
      </c>
    </row>
    <row r="93" spans="1:16" x14ac:dyDescent="0.25">
      <c r="B93">
        <v>50</v>
      </c>
      <c r="C93" t="s">
        <v>30</v>
      </c>
      <c r="F93">
        <v>20</v>
      </c>
      <c r="G93" s="1">
        <v>1.1741213058621576</v>
      </c>
      <c r="H93" s="1">
        <v>0.16</v>
      </c>
      <c r="I93" s="19">
        <v>5.9160600070792602E-2</v>
      </c>
      <c r="O93" s="2" t="str">
        <f t="shared" si="2"/>
        <v/>
      </c>
      <c r="P93" s="2" t="str">
        <f t="shared" si="3"/>
        <v/>
      </c>
    </row>
    <row r="94" spans="1:16" x14ac:dyDescent="0.25">
      <c r="B94">
        <v>60</v>
      </c>
      <c r="C94" t="s">
        <v>0</v>
      </c>
      <c r="D94" t="s">
        <v>103</v>
      </c>
      <c r="F94">
        <v>40</v>
      </c>
      <c r="G94" s="1">
        <v>0.15551025063921409</v>
      </c>
      <c r="H94" s="1">
        <v>0.97072627382405474</v>
      </c>
      <c r="I94" s="19">
        <v>0.134941999254343</v>
      </c>
      <c r="O94" s="2" t="str">
        <f t="shared" si="2"/>
        <v/>
      </c>
      <c r="P94" s="2" t="str">
        <f t="shared" si="3"/>
        <v/>
      </c>
    </row>
    <row r="95" spans="1:16" x14ac:dyDescent="0.25">
      <c r="A95" t="s">
        <v>64</v>
      </c>
      <c r="B95">
        <v>10</v>
      </c>
      <c r="C95" t="s">
        <v>25</v>
      </c>
      <c r="F95">
        <v>20</v>
      </c>
      <c r="G95" s="1">
        <v>0.2291638706296375</v>
      </c>
      <c r="H95" s="1">
        <v>0.74732925493205371</v>
      </c>
      <c r="I95" s="19">
        <v>8.5523607660504999E-2</v>
      </c>
      <c r="J95" s="2">
        <v>194.3292301554867</v>
      </c>
      <c r="K95" t="s">
        <v>117</v>
      </c>
      <c r="L95">
        <f>IF(K95="Small",0.5,IF(K95="Medium",1.3,6.1))</f>
        <v>1.3</v>
      </c>
      <c r="N95" s="2">
        <f>J95+L95+M95</f>
        <v>195.62923015548671</v>
      </c>
      <c r="O95" s="2">
        <f t="shared" si="2"/>
        <v>0.5</v>
      </c>
      <c r="P95" s="2">
        <f t="shared" si="3"/>
        <v>293.44384523323004</v>
      </c>
    </row>
    <row r="96" spans="1:16" x14ac:dyDescent="0.25">
      <c r="B96">
        <v>20</v>
      </c>
      <c r="C96" t="s">
        <v>31</v>
      </c>
      <c r="F96">
        <v>20</v>
      </c>
      <c r="G96" s="1">
        <v>0.82712814898996201</v>
      </c>
      <c r="H96" s="1">
        <v>0.57136594250647221</v>
      </c>
      <c r="I96" s="19">
        <v>0.111421850244242</v>
      </c>
      <c r="O96" s="2" t="str">
        <f t="shared" si="2"/>
        <v/>
      </c>
      <c r="P96" s="2" t="str">
        <f t="shared" si="3"/>
        <v/>
      </c>
    </row>
    <row r="97" spans="1:16" x14ac:dyDescent="0.25">
      <c r="B97">
        <v>30</v>
      </c>
      <c r="C97" t="s">
        <v>28</v>
      </c>
      <c r="F97">
        <v>20</v>
      </c>
      <c r="G97" s="1">
        <v>1.2631975169755727</v>
      </c>
      <c r="H97" s="1">
        <v>0.76746774345029123</v>
      </c>
      <c r="I97" s="19">
        <v>5.0533608893815203E-2</v>
      </c>
      <c r="O97" s="2" t="str">
        <f t="shared" si="2"/>
        <v/>
      </c>
      <c r="P97" s="2" t="str">
        <f t="shared" si="3"/>
        <v/>
      </c>
    </row>
    <row r="98" spans="1:16" x14ac:dyDescent="0.25">
      <c r="B98">
        <v>40</v>
      </c>
      <c r="C98" t="s">
        <v>27</v>
      </c>
      <c r="F98">
        <v>20</v>
      </c>
      <c r="G98" s="1">
        <v>0.74596954540232252</v>
      </c>
      <c r="H98" s="1">
        <v>0.62383541016368793</v>
      </c>
      <c r="I98" s="19">
        <v>4.3344103714953598E-2</v>
      </c>
      <c r="O98" s="2" t="str">
        <f t="shared" si="2"/>
        <v/>
      </c>
      <c r="P98" s="2" t="str">
        <f t="shared" si="3"/>
        <v/>
      </c>
    </row>
    <row r="99" spans="1:16" x14ac:dyDescent="0.25">
      <c r="B99">
        <v>50</v>
      </c>
      <c r="C99" t="s">
        <v>30</v>
      </c>
      <c r="F99">
        <v>20</v>
      </c>
      <c r="G99" s="1">
        <v>0.14758239807283102</v>
      </c>
      <c r="H99" s="1">
        <v>0.27338535521656504</v>
      </c>
      <c r="I99" s="19">
        <v>5.9160600070792602E-2</v>
      </c>
      <c r="O99" s="2" t="str">
        <f t="shared" si="2"/>
        <v/>
      </c>
      <c r="P99" s="2" t="str">
        <f t="shared" si="3"/>
        <v/>
      </c>
    </row>
    <row r="100" spans="1:16" x14ac:dyDescent="0.25">
      <c r="B100">
        <v>60</v>
      </c>
      <c r="C100" t="s">
        <v>0</v>
      </c>
      <c r="D100" t="s">
        <v>90</v>
      </c>
      <c r="E100">
        <v>1</v>
      </c>
      <c r="F100">
        <v>40</v>
      </c>
      <c r="G100" s="1">
        <v>0.2</v>
      </c>
      <c r="H100" s="1">
        <v>0.81492959726395864</v>
      </c>
      <c r="I100" s="19">
        <v>0.134941999254343</v>
      </c>
      <c r="O100" s="2" t="str">
        <f t="shared" si="2"/>
        <v/>
      </c>
      <c r="P100" s="2" t="str">
        <f t="shared" si="3"/>
        <v/>
      </c>
    </row>
    <row r="101" spans="1:16" x14ac:dyDescent="0.25">
      <c r="A101" t="s">
        <v>65</v>
      </c>
      <c r="B101">
        <v>10</v>
      </c>
      <c r="C101" t="s">
        <v>25</v>
      </c>
      <c r="F101">
        <v>20</v>
      </c>
      <c r="G101" s="1">
        <v>0.61010878741616459</v>
      </c>
      <c r="H101" s="1">
        <v>0.22878725612904799</v>
      </c>
      <c r="I101" s="19">
        <v>8.5523607660504999E-2</v>
      </c>
      <c r="J101" s="2">
        <v>258.21242872044041</v>
      </c>
      <c r="K101" t="s">
        <v>117</v>
      </c>
      <c r="L101">
        <f>IF(K101="Small",0.5,IF(K101="Medium",1.3,6.1))</f>
        <v>1.3</v>
      </c>
      <c r="N101" s="2">
        <f>J101+L101+M101</f>
        <v>259.51242872044043</v>
      </c>
      <c r="O101" s="2">
        <f t="shared" si="2"/>
        <v>0.5</v>
      </c>
      <c r="P101" s="2">
        <f t="shared" si="3"/>
        <v>389.26864308066064</v>
      </c>
    </row>
    <row r="102" spans="1:16" x14ac:dyDescent="0.25">
      <c r="B102">
        <v>20</v>
      </c>
      <c r="C102" t="s">
        <v>31</v>
      </c>
      <c r="F102">
        <v>20</v>
      </c>
      <c r="G102" s="1">
        <v>1.9128704659985332</v>
      </c>
      <c r="H102" s="1">
        <v>0.86174914528108193</v>
      </c>
      <c r="I102" s="19">
        <v>0.111421850244242</v>
      </c>
      <c r="O102" s="2" t="str">
        <f t="shared" si="2"/>
        <v/>
      </c>
      <c r="P102" s="2" t="str">
        <f t="shared" si="3"/>
        <v/>
      </c>
    </row>
    <row r="103" spans="1:16" x14ac:dyDescent="0.25">
      <c r="B103">
        <v>30</v>
      </c>
      <c r="C103" t="s">
        <v>28</v>
      </c>
      <c r="F103">
        <v>20</v>
      </c>
      <c r="G103" s="1">
        <v>0.36866805175345863</v>
      </c>
      <c r="H103" s="1">
        <v>0.423555282396332</v>
      </c>
      <c r="I103" s="19">
        <v>5.0533608893815203E-2</v>
      </c>
      <c r="O103" s="2" t="str">
        <f t="shared" si="2"/>
        <v/>
      </c>
      <c r="P103" s="2" t="str">
        <f t="shared" si="3"/>
        <v/>
      </c>
    </row>
    <row r="104" spans="1:16" x14ac:dyDescent="0.25">
      <c r="B104">
        <v>40</v>
      </c>
      <c r="C104" t="s">
        <v>27</v>
      </c>
      <c r="F104">
        <v>20</v>
      </c>
      <c r="G104" s="1">
        <v>0.3766228581655815</v>
      </c>
      <c r="H104" s="1">
        <v>0.49315144176719394</v>
      </c>
      <c r="I104" s="19">
        <v>4.3344103714953598E-2</v>
      </c>
      <c r="O104" s="2" t="str">
        <f t="shared" si="2"/>
        <v/>
      </c>
      <c r="P104" s="2" t="str">
        <f t="shared" si="3"/>
        <v/>
      </c>
    </row>
    <row r="105" spans="1:16" x14ac:dyDescent="0.25">
      <c r="B105">
        <v>50</v>
      </c>
      <c r="C105" t="s">
        <v>30</v>
      </c>
      <c r="F105">
        <v>20</v>
      </c>
      <c r="G105" s="1">
        <v>1.5428896741655245</v>
      </c>
      <c r="H105" s="1">
        <v>0.17</v>
      </c>
      <c r="I105" s="19">
        <v>5.9160600070792602E-2</v>
      </c>
      <c r="O105" s="2" t="str">
        <f t="shared" si="2"/>
        <v/>
      </c>
      <c r="P105" s="2" t="str">
        <f t="shared" si="3"/>
        <v/>
      </c>
    </row>
    <row r="106" spans="1:16" x14ac:dyDescent="0.25">
      <c r="B106">
        <v>60</v>
      </c>
      <c r="C106" t="s">
        <v>0</v>
      </c>
      <c r="D106" t="s">
        <v>90</v>
      </c>
      <c r="E106">
        <v>2</v>
      </c>
      <c r="F106">
        <v>40</v>
      </c>
      <c r="G106" s="1">
        <v>0.80889933469595388</v>
      </c>
      <c r="H106" s="1">
        <v>0.7702985905184736</v>
      </c>
      <c r="I106" s="19">
        <v>0.134941999254343</v>
      </c>
      <c r="O106" s="2" t="str">
        <f t="shared" si="2"/>
        <v/>
      </c>
      <c r="P106" s="2" t="str">
        <f t="shared" si="3"/>
        <v/>
      </c>
    </row>
    <row r="107" spans="1:16" x14ac:dyDescent="0.25">
      <c r="A107" t="s">
        <v>66</v>
      </c>
      <c r="B107">
        <v>10</v>
      </c>
      <c r="C107" t="s">
        <v>25</v>
      </c>
      <c r="F107">
        <v>20</v>
      </c>
      <c r="G107" s="1">
        <v>0.16910372521292483</v>
      </c>
      <c r="H107" s="1">
        <v>0.62390114044437051</v>
      </c>
      <c r="I107" s="19">
        <v>8.5523607660504999E-2</v>
      </c>
      <c r="J107" s="2">
        <v>379.75930221539681</v>
      </c>
      <c r="K107" t="s">
        <v>122</v>
      </c>
      <c r="L107">
        <f>IF(K107="Small",0.5,IF(K107="Medium",1.3,6.1))</f>
        <v>6.1</v>
      </c>
      <c r="N107" s="2">
        <f>J107+L107+M107</f>
        <v>385.85930221539684</v>
      </c>
      <c r="O107" s="2">
        <f t="shared" si="2"/>
        <v>0.5</v>
      </c>
      <c r="P107" s="2">
        <f t="shared" si="3"/>
        <v>578.78895332309526</v>
      </c>
    </row>
    <row r="108" spans="1:16" x14ac:dyDescent="0.25">
      <c r="B108">
        <v>20</v>
      </c>
      <c r="C108" t="s">
        <v>31</v>
      </c>
      <c r="F108">
        <v>20</v>
      </c>
      <c r="G108" s="1">
        <v>0.66093568275210823</v>
      </c>
      <c r="H108" s="1">
        <v>0.80672818589092732</v>
      </c>
      <c r="I108" s="19">
        <v>0.111421850244242</v>
      </c>
      <c r="O108" s="2" t="str">
        <f t="shared" si="2"/>
        <v/>
      </c>
      <c r="P108" s="2" t="str">
        <f t="shared" si="3"/>
        <v/>
      </c>
    </row>
    <row r="109" spans="1:16" x14ac:dyDescent="0.25">
      <c r="B109">
        <v>30</v>
      </c>
      <c r="C109" t="s">
        <v>28</v>
      </c>
      <c r="F109">
        <v>20</v>
      </c>
      <c r="G109" s="1">
        <v>1.9542262227447631</v>
      </c>
      <c r="H109" s="1">
        <v>0.88687904122446926</v>
      </c>
      <c r="I109" s="19">
        <v>5.0533608893815203E-2</v>
      </c>
      <c r="O109" s="2" t="str">
        <f t="shared" si="2"/>
        <v/>
      </c>
      <c r="P109" s="2" t="str">
        <f t="shared" si="3"/>
        <v/>
      </c>
    </row>
    <row r="110" spans="1:16" x14ac:dyDescent="0.25">
      <c r="B110">
        <v>40</v>
      </c>
      <c r="C110" t="s">
        <v>27</v>
      </c>
      <c r="F110">
        <v>20</v>
      </c>
      <c r="G110" s="1">
        <v>0.97895493951619605</v>
      </c>
      <c r="H110" s="1">
        <v>0.82285041506711221</v>
      </c>
      <c r="I110" s="19">
        <v>4.3344103714953598E-2</v>
      </c>
      <c r="O110" s="2" t="str">
        <f t="shared" si="2"/>
        <v/>
      </c>
      <c r="P110" s="2" t="str">
        <f t="shared" si="3"/>
        <v/>
      </c>
    </row>
    <row r="111" spans="1:16" x14ac:dyDescent="0.25">
      <c r="B111">
        <v>50</v>
      </c>
      <c r="C111" t="s">
        <v>30</v>
      </c>
      <c r="F111">
        <v>20</v>
      </c>
      <c r="G111" s="1">
        <v>0.7916615927779751</v>
      </c>
      <c r="H111" s="1">
        <v>0.24</v>
      </c>
      <c r="I111" s="19">
        <v>5.9160600070792602E-2</v>
      </c>
      <c r="O111" s="2" t="str">
        <f t="shared" si="2"/>
        <v/>
      </c>
      <c r="P111" s="2" t="str">
        <f t="shared" si="3"/>
        <v/>
      </c>
    </row>
    <row r="112" spans="1:16" x14ac:dyDescent="0.25">
      <c r="B112">
        <v>60</v>
      </c>
      <c r="C112" t="s">
        <v>0</v>
      </c>
      <c r="D112" t="s">
        <v>89</v>
      </c>
      <c r="E112">
        <v>3</v>
      </c>
      <c r="F112">
        <v>40</v>
      </c>
      <c r="G112" s="1">
        <v>0.3</v>
      </c>
      <c r="H112" s="1">
        <v>0.96875014690519279</v>
      </c>
      <c r="I112" s="19">
        <v>0.134941999254343</v>
      </c>
      <c r="O112" s="2" t="str">
        <f t="shared" si="2"/>
        <v/>
      </c>
      <c r="P112" s="2" t="str">
        <f t="shared" si="3"/>
        <v/>
      </c>
    </row>
    <row r="113" spans="1:16" x14ac:dyDescent="0.25">
      <c r="A113" t="s">
        <v>67</v>
      </c>
      <c r="B113">
        <v>10</v>
      </c>
      <c r="C113" t="s">
        <v>25</v>
      </c>
      <c r="F113">
        <v>10</v>
      </c>
      <c r="G113" s="1">
        <v>0.5</v>
      </c>
      <c r="H113" s="1">
        <v>0.78620829122125979</v>
      </c>
      <c r="I113" s="19">
        <v>8.5523607660504999E-2</v>
      </c>
      <c r="J113" s="2">
        <v>148.6117843445125</v>
      </c>
      <c r="K113" t="s">
        <v>117</v>
      </c>
      <c r="L113">
        <f>IF(K113="Small",0.5,IF(K113="Medium",1.3,6.1))</f>
        <v>1.3</v>
      </c>
      <c r="N113" s="2">
        <f>J113+L113+M113</f>
        <v>149.91178434451251</v>
      </c>
      <c r="O113" s="2">
        <f t="shared" si="2"/>
        <v>0.5</v>
      </c>
      <c r="P113" s="2">
        <f t="shared" si="3"/>
        <v>224.86767651676877</v>
      </c>
    </row>
    <row r="114" spans="1:16" x14ac:dyDescent="0.25">
      <c r="B114">
        <v>20</v>
      </c>
      <c r="C114" t="s">
        <v>31</v>
      </c>
      <c r="F114">
        <v>10</v>
      </c>
      <c r="G114" s="1">
        <v>0.67827300641194954</v>
      </c>
      <c r="H114" s="1">
        <v>0.7002911284624439</v>
      </c>
      <c r="I114" s="19">
        <v>0.111421850244242</v>
      </c>
      <c r="O114" s="2" t="str">
        <f t="shared" si="2"/>
        <v/>
      </c>
      <c r="P114" s="2" t="str">
        <f t="shared" si="3"/>
        <v/>
      </c>
    </row>
    <row r="115" spans="1:16" x14ac:dyDescent="0.25">
      <c r="B115">
        <v>30</v>
      </c>
      <c r="C115" t="s">
        <v>28</v>
      </c>
      <c r="F115">
        <v>10</v>
      </c>
      <c r="G115" s="1">
        <v>1.2739373420646831</v>
      </c>
      <c r="H115" s="1">
        <v>0.9221876218511228</v>
      </c>
      <c r="I115" s="19">
        <v>5.0533608893815203E-2</v>
      </c>
      <c r="O115" s="2" t="str">
        <f t="shared" si="2"/>
        <v/>
      </c>
      <c r="P115" s="2" t="str">
        <f t="shared" si="3"/>
        <v/>
      </c>
    </row>
    <row r="116" spans="1:16" x14ac:dyDescent="0.25">
      <c r="B116">
        <v>40</v>
      </c>
      <c r="C116" t="s">
        <v>27</v>
      </c>
      <c r="F116">
        <v>10</v>
      </c>
      <c r="G116" s="1">
        <v>0.57121800685714752</v>
      </c>
      <c r="H116" s="1">
        <v>1.06</v>
      </c>
      <c r="I116" s="19">
        <v>4.3344103714953598E-2</v>
      </c>
      <c r="O116" s="2" t="str">
        <f t="shared" si="2"/>
        <v/>
      </c>
      <c r="P116" s="2" t="str">
        <f t="shared" si="3"/>
        <v/>
      </c>
    </row>
    <row r="117" spans="1:16" x14ac:dyDescent="0.25">
      <c r="B117">
        <v>50</v>
      </c>
      <c r="C117" t="s">
        <v>30</v>
      </c>
      <c r="F117">
        <v>10</v>
      </c>
      <c r="G117" s="1">
        <v>1.1888808737984407</v>
      </c>
      <c r="H117" s="1">
        <v>0.27</v>
      </c>
      <c r="I117" s="19">
        <v>5.9160600070792602E-2</v>
      </c>
      <c r="O117" s="2" t="str">
        <f t="shared" si="2"/>
        <v/>
      </c>
      <c r="P117" s="2" t="str">
        <f t="shared" si="3"/>
        <v/>
      </c>
    </row>
    <row r="118" spans="1:16" x14ac:dyDescent="0.25">
      <c r="B118">
        <v>60</v>
      </c>
      <c r="C118" t="s">
        <v>0</v>
      </c>
      <c r="D118" t="s">
        <v>103</v>
      </c>
      <c r="F118">
        <v>20</v>
      </c>
      <c r="G118" s="1">
        <v>0.6</v>
      </c>
      <c r="H118" s="1">
        <v>3.6363791953886504E-2</v>
      </c>
      <c r="I118" s="19">
        <v>0.134941999254343</v>
      </c>
      <c r="O118" s="2" t="str">
        <f t="shared" si="2"/>
        <v/>
      </c>
      <c r="P118" s="2" t="str">
        <f t="shared" si="3"/>
        <v/>
      </c>
    </row>
    <row r="119" spans="1:16" x14ac:dyDescent="0.25">
      <c r="A119" t="s">
        <v>68</v>
      </c>
      <c r="B119">
        <v>10</v>
      </c>
      <c r="C119" t="s">
        <v>25</v>
      </c>
      <c r="F119">
        <v>10</v>
      </c>
      <c r="G119" s="1">
        <v>0.1</v>
      </c>
      <c r="H119" s="1">
        <v>0.60788969709930085</v>
      </c>
      <c r="I119" s="19">
        <v>8.5523607660504999E-2</v>
      </c>
      <c r="J119" s="2">
        <v>117.60742932484445</v>
      </c>
      <c r="K119" t="s">
        <v>116</v>
      </c>
      <c r="L119">
        <f>IF(K119="Small",0.5,IF(K119="Medium",1.3,6.1))</f>
        <v>0.5</v>
      </c>
      <c r="N119" s="2">
        <f>J119+L119+M119</f>
        <v>118.10742932484445</v>
      </c>
      <c r="O119" s="2">
        <f t="shared" si="2"/>
        <v>0.5</v>
      </c>
      <c r="P119" s="2">
        <f t="shared" si="3"/>
        <v>177.16114398726666</v>
      </c>
    </row>
    <row r="120" spans="1:16" x14ac:dyDescent="0.25">
      <c r="B120">
        <v>20</v>
      </c>
      <c r="C120" t="s">
        <v>31</v>
      </c>
      <c r="F120">
        <v>10</v>
      </c>
      <c r="G120" s="1">
        <v>1.9239600453707051</v>
      </c>
      <c r="H120" s="1">
        <v>0.44737188843454212</v>
      </c>
      <c r="I120" s="19">
        <v>0.111421850244242</v>
      </c>
      <c r="O120" s="2" t="str">
        <f t="shared" si="2"/>
        <v/>
      </c>
      <c r="P120" s="2" t="str">
        <f t="shared" si="3"/>
        <v/>
      </c>
    </row>
    <row r="121" spans="1:16" x14ac:dyDescent="0.25">
      <c r="B121">
        <v>30</v>
      </c>
      <c r="C121" t="s">
        <v>28</v>
      </c>
      <c r="F121">
        <v>10</v>
      </c>
      <c r="G121" s="1">
        <v>0.52698905167616328</v>
      </c>
      <c r="H121" s="1">
        <v>0.89057353735509748</v>
      </c>
      <c r="I121" s="19">
        <v>5.0533608893815203E-2</v>
      </c>
      <c r="O121" s="2" t="str">
        <f t="shared" si="2"/>
        <v/>
      </c>
      <c r="P121" s="2" t="str">
        <f t="shared" si="3"/>
        <v/>
      </c>
    </row>
    <row r="122" spans="1:16" x14ac:dyDescent="0.25">
      <c r="B122">
        <v>40</v>
      </c>
      <c r="C122" t="s">
        <v>27</v>
      </c>
      <c r="F122">
        <v>10</v>
      </c>
      <c r="G122" s="1">
        <v>0.20494757115269358</v>
      </c>
      <c r="H122" s="1">
        <v>0.76070777065552808</v>
      </c>
      <c r="I122" s="19">
        <v>4.3344103714953598E-2</v>
      </c>
      <c r="O122" s="2" t="str">
        <f t="shared" si="2"/>
        <v/>
      </c>
      <c r="P122" s="2" t="str">
        <f t="shared" si="3"/>
        <v/>
      </c>
    </row>
    <row r="123" spans="1:16" x14ac:dyDescent="0.25">
      <c r="B123">
        <v>50</v>
      </c>
      <c r="C123" t="s">
        <v>30</v>
      </c>
      <c r="F123">
        <v>10</v>
      </c>
      <c r="G123" s="1">
        <v>1.9120008155443886</v>
      </c>
      <c r="H123" s="1">
        <v>0.15642380272375267</v>
      </c>
      <c r="I123" s="19">
        <v>5.9160600070792602E-2</v>
      </c>
      <c r="O123" s="2" t="str">
        <f t="shared" si="2"/>
        <v/>
      </c>
      <c r="P123" s="2" t="str">
        <f t="shared" si="3"/>
        <v/>
      </c>
    </row>
    <row r="124" spans="1:16" x14ac:dyDescent="0.25">
      <c r="B124">
        <v>60</v>
      </c>
      <c r="C124" t="s">
        <v>0</v>
      </c>
      <c r="D124" t="s">
        <v>103</v>
      </c>
      <c r="F124">
        <v>20</v>
      </c>
      <c r="G124" s="1">
        <v>0.3</v>
      </c>
      <c r="H124" s="1">
        <v>0.56049119951886528</v>
      </c>
      <c r="I124" s="19">
        <v>0.134941999254343</v>
      </c>
      <c r="O124" s="2" t="str">
        <f t="shared" si="2"/>
        <v/>
      </c>
      <c r="P124" s="2" t="str">
        <f t="shared" si="3"/>
        <v/>
      </c>
    </row>
    <row r="125" spans="1:16" x14ac:dyDescent="0.25">
      <c r="A125" t="s">
        <v>69</v>
      </c>
      <c r="B125">
        <v>10</v>
      </c>
      <c r="C125" t="s">
        <v>29</v>
      </c>
      <c r="F125">
        <v>30</v>
      </c>
      <c r="G125" s="1">
        <v>2.7</v>
      </c>
      <c r="H125" s="1">
        <v>0.90987012522244037</v>
      </c>
      <c r="I125" s="19">
        <v>9.26516014465672E-2</v>
      </c>
      <c r="J125" s="2">
        <v>79.992923296584763</v>
      </c>
      <c r="K125" t="s">
        <v>116</v>
      </c>
      <c r="L125">
        <f>IF(K125="Small",0.5,IF(K125="Medium",1.3,6.1))</f>
        <v>0.5</v>
      </c>
      <c r="N125" s="2">
        <f>J125+L125+M125</f>
        <v>80.492923296584763</v>
      </c>
      <c r="O125" s="2">
        <f t="shared" si="2"/>
        <v>0.5</v>
      </c>
      <c r="P125" s="2">
        <f t="shared" si="3"/>
        <v>120.73938494487714</v>
      </c>
    </row>
    <row r="126" spans="1:16" x14ac:dyDescent="0.25">
      <c r="B126">
        <v>20</v>
      </c>
      <c r="C126" t="s">
        <v>27</v>
      </c>
      <c r="F126">
        <v>30</v>
      </c>
      <c r="G126" s="1">
        <v>0.65249959445295591</v>
      </c>
      <c r="H126" s="1">
        <v>0.22455768560596334</v>
      </c>
      <c r="I126" s="19">
        <v>4.3344103714953598E-2</v>
      </c>
      <c r="O126" s="2" t="str">
        <f t="shared" si="2"/>
        <v/>
      </c>
      <c r="P126" s="2" t="str">
        <f t="shared" si="3"/>
        <v/>
      </c>
    </row>
    <row r="127" spans="1:16" x14ac:dyDescent="0.25">
      <c r="B127">
        <v>30</v>
      </c>
      <c r="C127" t="s">
        <v>30</v>
      </c>
      <c r="F127">
        <v>30</v>
      </c>
      <c r="G127" s="1">
        <v>0.42316334391357913</v>
      </c>
      <c r="H127" s="1">
        <v>0.23</v>
      </c>
      <c r="I127" s="19">
        <v>5.9160600070792602E-2</v>
      </c>
      <c r="O127" s="2" t="str">
        <f t="shared" si="2"/>
        <v/>
      </c>
      <c r="P127" s="2" t="str">
        <f t="shared" si="3"/>
        <v/>
      </c>
    </row>
    <row r="128" spans="1:16" x14ac:dyDescent="0.25">
      <c r="B128">
        <v>40</v>
      </c>
      <c r="C128" t="s">
        <v>0</v>
      </c>
      <c r="D128" t="s">
        <v>103</v>
      </c>
      <c r="F128">
        <v>30</v>
      </c>
      <c r="G128" s="1">
        <v>0.69794070333499758</v>
      </c>
      <c r="H128" s="1">
        <v>0.8483212410104547</v>
      </c>
      <c r="I128" s="19">
        <v>0.134941999254343</v>
      </c>
      <c r="O128" s="2" t="str">
        <f t="shared" si="2"/>
        <v/>
      </c>
      <c r="P128" s="2" t="str">
        <f t="shared" si="3"/>
        <v/>
      </c>
    </row>
    <row r="129" spans="1:16" x14ac:dyDescent="0.25">
      <c r="A129" t="s">
        <v>70</v>
      </c>
      <c r="B129">
        <v>10</v>
      </c>
      <c r="C129" t="s">
        <v>29</v>
      </c>
      <c r="F129">
        <v>30</v>
      </c>
      <c r="G129" s="1">
        <v>2.4</v>
      </c>
      <c r="H129" s="1">
        <v>1.6</v>
      </c>
      <c r="I129" s="19">
        <v>9.26516014465672E-2</v>
      </c>
      <c r="J129" s="2">
        <v>96.598719051871569</v>
      </c>
      <c r="K129" t="s">
        <v>116</v>
      </c>
      <c r="L129">
        <f>IF(K129="Small",0.5,IF(K129="Medium",1.3,6.1))</f>
        <v>0.5</v>
      </c>
      <c r="N129" s="2">
        <f>J129+L129+M129</f>
        <v>97.098719051871569</v>
      </c>
      <c r="O129" s="2">
        <f t="shared" si="2"/>
        <v>0.5</v>
      </c>
      <c r="P129" s="2">
        <f t="shared" si="3"/>
        <v>145.64807857780735</v>
      </c>
    </row>
    <row r="130" spans="1:16" x14ac:dyDescent="0.25">
      <c r="B130">
        <v>20</v>
      </c>
      <c r="C130" t="s">
        <v>27</v>
      </c>
      <c r="F130">
        <v>30</v>
      </c>
      <c r="G130" s="1">
        <v>6.3039845798268823E-2</v>
      </c>
      <c r="H130" s="1">
        <v>0.64392665415390071</v>
      </c>
      <c r="I130" s="19">
        <v>4.3344103714953598E-2</v>
      </c>
      <c r="O130" s="2" t="str">
        <f t="shared" si="2"/>
        <v/>
      </c>
      <c r="P130" s="2" t="str">
        <f t="shared" si="3"/>
        <v/>
      </c>
    </row>
    <row r="131" spans="1:16" x14ac:dyDescent="0.25">
      <c r="B131">
        <v>30</v>
      </c>
      <c r="C131" t="s">
        <v>30</v>
      </c>
      <c r="F131">
        <v>30</v>
      </c>
      <c r="G131" s="1">
        <v>0.37037809876175354</v>
      </c>
      <c r="H131" s="1">
        <v>0.17</v>
      </c>
      <c r="I131" s="19">
        <v>5.9160600070792602E-2</v>
      </c>
      <c r="O131" s="2" t="str">
        <f t="shared" ref="O131:O194" si="4">IF(N131=0, "", 0.5)</f>
        <v/>
      </c>
      <c r="P131" s="2" t="str">
        <f t="shared" ref="P131:P194" si="5">IF(N131=0, "", N131*(1+O131))</f>
        <v/>
      </c>
    </row>
    <row r="132" spans="1:16" x14ac:dyDescent="0.25">
      <c r="B132">
        <v>40</v>
      </c>
      <c r="C132" t="s">
        <v>0</v>
      </c>
      <c r="D132" t="s">
        <v>103</v>
      </c>
      <c r="F132">
        <v>30</v>
      </c>
      <c r="G132" s="1">
        <v>0.80104525576514618</v>
      </c>
      <c r="H132" s="1">
        <v>0.28385502907966886</v>
      </c>
      <c r="I132" s="19">
        <v>0.134941999254343</v>
      </c>
      <c r="O132" s="2" t="str">
        <f t="shared" si="4"/>
        <v/>
      </c>
      <c r="P132" s="2" t="str">
        <f t="shared" si="5"/>
        <v/>
      </c>
    </row>
    <row r="133" spans="1:16" x14ac:dyDescent="0.25">
      <c r="A133" t="s">
        <v>71</v>
      </c>
      <c r="B133">
        <v>10</v>
      </c>
      <c r="C133" t="s">
        <v>29</v>
      </c>
      <c r="F133">
        <v>30</v>
      </c>
      <c r="G133" s="1">
        <v>2.6</v>
      </c>
      <c r="H133" s="1">
        <v>1.5</v>
      </c>
      <c r="I133" s="19">
        <v>9.26516014465672E-2</v>
      </c>
      <c r="J133" s="2">
        <v>117.32692973317363</v>
      </c>
      <c r="K133" t="s">
        <v>116</v>
      </c>
      <c r="L133">
        <f>IF(K133="Small",0.5,IF(K133="Medium",1.3,6.1))</f>
        <v>0.5</v>
      </c>
      <c r="N133" s="2">
        <f>J133+L133+M133</f>
        <v>117.82692973317363</v>
      </c>
      <c r="O133" s="2">
        <f t="shared" si="4"/>
        <v>0.5</v>
      </c>
      <c r="P133" s="2">
        <f t="shared" si="5"/>
        <v>176.74039459976044</v>
      </c>
    </row>
    <row r="134" spans="1:16" x14ac:dyDescent="0.25">
      <c r="B134">
        <v>20</v>
      </c>
      <c r="C134" t="s">
        <v>27</v>
      </c>
      <c r="F134">
        <v>30</v>
      </c>
      <c r="G134" s="1">
        <v>0.23775178665535046</v>
      </c>
      <c r="H134" s="1">
        <v>0.82231073615602002</v>
      </c>
      <c r="I134" s="19">
        <v>4.3344103714953598E-2</v>
      </c>
      <c r="O134" s="2" t="str">
        <f t="shared" si="4"/>
        <v/>
      </c>
      <c r="P134" s="2" t="str">
        <f t="shared" si="5"/>
        <v/>
      </c>
    </row>
    <row r="135" spans="1:16" x14ac:dyDescent="0.25">
      <c r="B135">
        <v>30</v>
      </c>
      <c r="C135" t="s">
        <v>30</v>
      </c>
      <c r="F135">
        <v>30</v>
      </c>
      <c r="G135" s="1">
        <v>1.2998174378296978</v>
      </c>
      <c r="H135" s="1">
        <v>0.13</v>
      </c>
      <c r="I135" s="19">
        <v>5.9160600070792602E-2</v>
      </c>
      <c r="O135" s="2" t="str">
        <f t="shared" si="4"/>
        <v/>
      </c>
      <c r="P135" s="2" t="str">
        <f t="shared" si="5"/>
        <v/>
      </c>
    </row>
    <row r="136" spans="1:16" x14ac:dyDescent="0.25">
      <c r="B136">
        <v>40</v>
      </c>
      <c r="C136" t="s">
        <v>0</v>
      </c>
      <c r="D136" t="s">
        <v>103</v>
      </c>
      <c r="F136">
        <v>30</v>
      </c>
      <c r="G136" s="1">
        <v>0.78128369694030875</v>
      </c>
      <c r="H136" s="1">
        <v>0.99569999468140635</v>
      </c>
      <c r="I136" s="19">
        <v>0.134941999254343</v>
      </c>
      <c r="O136" s="2" t="str">
        <f t="shared" si="4"/>
        <v/>
      </c>
      <c r="P136" s="2" t="str">
        <f t="shared" si="5"/>
        <v/>
      </c>
    </row>
    <row r="137" spans="1:16" x14ac:dyDescent="0.25">
      <c r="A137" t="s">
        <v>72</v>
      </c>
      <c r="B137">
        <v>10</v>
      </c>
      <c r="C137" t="s">
        <v>29</v>
      </c>
      <c r="F137">
        <v>30</v>
      </c>
      <c r="G137" s="1">
        <v>2.9</v>
      </c>
      <c r="H137" s="1">
        <v>1.7</v>
      </c>
      <c r="I137" s="19">
        <v>9.26516014465672E-2</v>
      </c>
      <c r="J137" s="2">
        <v>253.36913201370774</v>
      </c>
      <c r="K137" t="s">
        <v>117</v>
      </c>
      <c r="L137">
        <f>IF(K137="Small",0.5,IF(K137="Medium",1.3,6.1))</f>
        <v>1.3</v>
      </c>
      <c r="N137" s="2">
        <f>J137+L137+M137</f>
        <v>254.66913201370775</v>
      </c>
      <c r="O137" s="2">
        <f t="shared" si="4"/>
        <v>0.5</v>
      </c>
      <c r="P137" s="2">
        <f t="shared" si="5"/>
        <v>382.00369802056161</v>
      </c>
    </row>
    <row r="138" spans="1:16" x14ac:dyDescent="0.25">
      <c r="B138">
        <v>20</v>
      </c>
      <c r="C138" t="s">
        <v>27</v>
      </c>
      <c r="F138">
        <v>30</v>
      </c>
      <c r="G138" s="1">
        <v>0.48239612465371762</v>
      </c>
      <c r="H138" s="1">
        <v>0.34758935709680794</v>
      </c>
      <c r="I138" s="19">
        <v>4.3344103714953598E-2</v>
      </c>
      <c r="O138" s="2" t="str">
        <f t="shared" si="4"/>
        <v/>
      </c>
      <c r="P138" s="2" t="str">
        <f t="shared" si="5"/>
        <v/>
      </c>
    </row>
    <row r="139" spans="1:16" x14ac:dyDescent="0.25">
      <c r="B139">
        <v>30</v>
      </c>
      <c r="C139" t="s">
        <v>30</v>
      </c>
      <c r="F139">
        <v>30</v>
      </c>
      <c r="G139" s="1">
        <v>0.55514674993526469</v>
      </c>
      <c r="H139" s="1">
        <v>0.16857433350201789</v>
      </c>
      <c r="I139" s="19">
        <v>5.9160600070792602E-2</v>
      </c>
      <c r="O139" s="2" t="str">
        <f t="shared" si="4"/>
        <v/>
      </c>
      <c r="P139" s="2" t="str">
        <f t="shared" si="5"/>
        <v/>
      </c>
    </row>
    <row r="140" spans="1:16" x14ac:dyDescent="0.25">
      <c r="B140">
        <v>40</v>
      </c>
      <c r="C140" t="s">
        <v>0</v>
      </c>
      <c r="D140" t="s">
        <v>79</v>
      </c>
      <c r="E140">
        <v>2</v>
      </c>
      <c r="F140">
        <v>30</v>
      </c>
      <c r="G140" s="1">
        <v>0.3</v>
      </c>
      <c r="H140" s="1">
        <v>0.70436690500570631</v>
      </c>
      <c r="I140" s="19">
        <v>0.134941999254343</v>
      </c>
      <c r="O140" s="2" t="str">
        <f t="shared" si="4"/>
        <v/>
      </c>
      <c r="P140" s="2" t="str">
        <f t="shared" si="5"/>
        <v/>
      </c>
    </row>
    <row r="141" spans="1:16" x14ac:dyDescent="0.25">
      <c r="D141" t="s">
        <v>82</v>
      </c>
      <c r="E141">
        <v>1</v>
      </c>
      <c r="O141" s="2" t="str">
        <f t="shared" si="4"/>
        <v/>
      </c>
      <c r="P141" s="2" t="str">
        <f t="shared" si="5"/>
        <v/>
      </c>
    </row>
    <row r="142" spans="1:16" x14ac:dyDescent="0.25">
      <c r="A142" t="s">
        <v>73</v>
      </c>
      <c r="B142">
        <v>10</v>
      </c>
      <c r="C142" t="s">
        <v>29</v>
      </c>
      <c r="F142">
        <v>30</v>
      </c>
      <c r="G142" s="1">
        <v>1.9</v>
      </c>
      <c r="H142" s="1">
        <v>1.35</v>
      </c>
      <c r="I142" s="19">
        <v>9.26516014465672E-2</v>
      </c>
      <c r="J142" s="2">
        <v>96.474807773758272</v>
      </c>
      <c r="K142" t="s">
        <v>116</v>
      </c>
      <c r="L142">
        <f>IF(K142="Small",0.5,IF(K142="Medium",1.3,6.1))</f>
        <v>0.5</v>
      </c>
      <c r="N142" s="2">
        <f>J142+L142+M142</f>
        <v>96.974807773758272</v>
      </c>
      <c r="O142" s="2">
        <f t="shared" si="4"/>
        <v>0.5</v>
      </c>
      <c r="P142" s="2">
        <f t="shared" si="5"/>
        <v>145.46221166063742</v>
      </c>
    </row>
    <row r="143" spans="1:16" x14ac:dyDescent="0.25">
      <c r="B143">
        <v>20</v>
      </c>
      <c r="C143" t="s">
        <v>27</v>
      </c>
      <c r="F143">
        <v>30</v>
      </c>
      <c r="G143" s="1">
        <v>0.27737863558068221</v>
      </c>
      <c r="H143" s="1">
        <v>0.27369192758399319</v>
      </c>
      <c r="I143" s="19">
        <v>4.3344103714953598E-2</v>
      </c>
      <c r="O143" s="2" t="str">
        <f t="shared" si="4"/>
        <v/>
      </c>
      <c r="P143" s="2" t="str">
        <f t="shared" si="5"/>
        <v/>
      </c>
    </row>
    <row r="144" spans="1:16" x14ac:dyDescent="0.25">
      <c r="B144">
        <v>30</v>
      </c>
      <c r="C144" t="s">
        <v>30</v>
      </c>
      <c r="F144">
        <v>30</v>
      </c>
      <c r="G144" s="1">
        <v>1.1925465191032947</v>
      </c>
      <c r="H144" s="1">
        <v>0.15</v>
      </c>
      <c r="I144" s="19">
        <v>5.9160600070792602E-2</v>
      </c>
      <c r="O144" s="2" t="str">
        <f t="shared" si="4"/>
        <v/>
      </c>
      <c r="P144" s="2" t="str">
        <f t="shared" si="5"/>
        <v/>
      </c>
    </row>
    <row r="145" spans="1:16" x14ac:dyDescent="0.25">
      <c r="B145">
        <v>40</v>
      </c>
      <c r="C145" t="s">
        <v>0</v>
      </c>
      <c r="D145" t="s">
        <v>103</v>
      </c>
      <c r="F145">
        <v>30</v>
      </c>
      <c r="G145" s="1">
        <v>1.5891424589552825</v>
      </c>
      <c r="H145" s="1">
        <v>0.97416347560870453</v>
      </c>
      <c r="I145" s="19">
        <v>0.134941999254343</v>
      </c>
      <c r="O145" s="2" t="str">
        <f t="shared" si="4"/>
        <v/>
      </c>
      <c r="P145" s="2" t="str">
        <f t="shared" si="5"/>
        <v/>
      </c>
    </row>
    <row r="146" spans="1:16" x14ac:dyDescent="0.25">
      <c r="A146" t="s">
        <v>74</v>
      </c>
      <c r="B146">
        <v>10</v>
      </c>
      <c r="C146" t="s">
        <v>29</v>
      </c>
      <c r="F146">
        <v>5</v>
      </c>
      <c r="G146" s="1">
        <v>2.4</v>
      </c>
      <c r="H146" s="1">
        <v>1.2</v>
      </c>
      <c r="I146" s="19">
        <v>9.26516014465672E-2</v>
      </c>
      <c r="J146" s="2">
        <v>251.3987841972945</v>
      </c>
      <c r="K146" t="s">
        <v>117</v>
      </c>
      <c r="L146">
        <f>IF(K146="Small",0.5,IF(K146="Medium",1.3,6.1))</f>
        <v>1.3</v>
      </c>
      <c r="N146" s="2">
        <f>J146+L146+M146</f>
        <v>252.69878419729451</v>
      </c>
      <c r="O146" s="2">
        <f t="shared" si="4"/>
        <v>0.5</v>
      </c>
      <c r="P146" s="2">
        <f t="shared" si="5"/>
        <v>379.04817629594174</v>
      </c>
    </row>
    <row r="147" spans="1:16" x14ac:dyDescent="0.25">
      <c r="B147">
        <v>20</v>
      </c>
      <c r="C147" t="s">
        <v>27</v>
      </c>
      <c r="F147">
        <v>5</v>
      </c>
      <c r="G147" s="1">
        <v>1.5398305710224585</v>
      </c>
      <c r="H147" s="1">
        <v>0.5880958344283852</v>
      </c>
      <c r="I147" s="19">
        <v>4.3344103714953598E-2</v>
      </c>
      <c r="O147" s="2" t="str">
        <f t="shared" si="4"/>
        <v/>
      </c>
      <c r="P147" s="2" t="str">
        <f t="shared" si="5"/>
        <v/>
      </c>
    </row>
    <row r="148" spans="1:16" x14ac:dyDescent="0.25">
      <c r="B148">
        <v>30</v>
      </c>
      <c r="C148" t="s">
        <v>30</v>
      </c>
      <c r="F148">
        <v>5</v>
      </c>
      <c r="G148" s="1">
        <v>1.3655519111260399</v>
      </c>
      <c r="H148" s="1">
        <v>0.17</v>
      </c>
      <c r="I148" s="19">
        <v>5.9160600070792602E-2</v>
      </c>
      <c r="O148" s="2" t="str">
        <f t="shared" si="4"/>
        <v/>
      </c>
      <c r="P148" s="2" t="str">
        <f t="shared" si="5"/>
        <v/>
      </c>
    </row>
    <row r="149" spans="1:16" x14ac:dyDescent="0.25">
      <c r="B149">
        <v>40</v>
      </c>
      <c r="C149" t="s">
        <v>0</v>
      </c>
      <c r="D149" t="s">
        <v>98</v>
      </c>
      <c r="E149">
        <v>1</v>
      </c>
      <c r="F149">
        <v>10</v>
      </c>
      <c r="G149" s="1">
        <v>0.2</v>
      </c>
      <c r="H149" s="1">
        <v>0.78571146363389788</v>
      </c>
      <c r="I149" s="19">
        <v>0.134941999254343</v>
      </c>
      <c r="O149" s="2" t="str">
        <f t="shared" si="4"/>
        <v/>
      </c>
      <c r="P149" s="2" t="str">
        <f t="shared" si="5"/>
        <v/>
      </c>
    </row>
    <row r="150" spans="1:16" x14ac:dyDescent="0.25">
      <c r="A150" t="s">
        <v>75</v>
      </c>
      <c r="B150">
        <v>10</v>
      </c>
      <c r="C150" t="s">
        <v>29</v>
      </c>
      <c r="F150">
        <v>30</v>
      </c>
      <c r="G150" s="1">
        <v>1.7335843072766137</v>
      </c>
      <c r="H150" s="1">
        <v>0.98546650853877527</v>
      </c>
      <c r="I150" s="19">
        <v>9.26516014465672E-2</v>
      </c>
      <c r="J150" s="2">
        <v>426.92118792200949</v>
      </c>
      <c r="K150" t="s">
        <v>122</v>
      </c>
      <c r="L150">
        <f>IF(K150="Small",0.5,IF(K150="Medium",1.3,6.1))</f>
        <v>6.1</v>
      </c>
      <c r="N150" s="2">
        <f>J150+L150+M150</f>
        <v>433.02118792200952</v>
      </c>
      <c r="O150" s="2">
        <f t="shared" si="4"/>
        <v>0.5</v>
      </c>
      <c r="P150" s="2">
        <f t="shared" si="5"/>
        <v>649.53178188301422</v>
      </c>
    </row>
    <row r="151" spans="1:16" x14ac:dyDescent="0.25">
      <c r="B151">
        <v>20</v>
      </c>
      <c r="C151" t="s">
        <v>27</v>
      </c>
      <c r="F151">
        <v>30</v>
      </c>
      <c r="G151" s="1">
        <v>1.3242013727098174</v>
      </c>
      <c r="H151" s="1">
        <v>0.18395974520842218</v>
      </c>
      <c r="I151" s="19">
        <v>4.3344103714953598E-2</v>
      </c>
      <c r="O151" s="2" t="str">
        <f t="shared" si="4"/>
        <v/>
      </c>
      <c r="P151" s="2" t="str">
        <f t="shared" si="5"/>
        <v/>
      </c>
    </row>
    <row r="152" spans="1:16" x14ac:dyDescent="0.25">
      <c r="B152">
        <v>30</v>
      </c>
      <c r="C152" t="s">
        <v>30</v>
      </c>
      <c r="F152">
        <v>30</v>
      </c>
      <c r="G152" s="1">
        <v>1.6081293864534616</v>
      </c>
      <c r="H152" s="1">
        <v>0.14000000000000001</v>
      </c>
      <c r="I152" s="19">
        <v>5.9160600070792602E-2</v>
      </c>
      <c r="O152" s="2" t="str">
        <f t="shared" si="4"/>
        <v/>
      </c>
      <c r="P152" s="2" t="str">
        <f t="shared" si="5"/>
        <v/>
      </c>
    </row>
    <row r="153" spans="1:16" x14ac:dyDescent="0.25">
      <c r="B153">
        <v>40</v>
      </c>
      <c r="C153" t="s">
        <v>0</v>
      </c>
      <c r="D153" t="s">
        <v>79</v>
      </c>
      <c r="E153">
        <v>4</v>
      </c>
      <c r="F153">
        <v>30</v>
      </c>
      <c r="G153" s="1">
        <v>0.3</v>
      </c>
      <c r="H153" s="1">
        <v>0.42590585378285195</v>
      </c>
      <c r="I153" s="19">
        <v>0.134941999254343</v>
      </c>
      <c r="O153" s="2" t="str">
        <f t="shared" si="4"/>
        <v/>
      </c>
      <c r="P153" s="2" t="str">
        <f t="shared" si="5"/>
        <v/>
      </c>
    </row>
    <row r="154" spans="1:16" x14ac:dyDescent="0.25">
      <c r="D154" t="s">
        <v>85</v>
      </c>
      <c r="E154">
        <v>1</v>
      </c>
      <c r="O154" s="2" t="str">
        <f t="shared" si="4"/>
        <v/>
      </c>
      <c r="P154" s="2" t="str">
        <f t="shared" si="5"/>
        <v/>
      </c>
    </row>
    <row r="155" spans="1:16" x14ac:dyDescent="0.25">
      <c r="A155" t="s">
        <v>76</v>
      </c>
      <c r="B155">
        <v>10</v>
      </c>
      <c r="C155" t="s">
        <v>29</v>
      </c>
      <c r="F155">
        <v>30</v>
      </c>
      <c r="G155" s="1">
        <v>2.7</v>
      </c>
      <c r="H155" s="1">
        <v>0.53660829289918976</v>
      </c>
      <c r="I155" s="19">
        <v>9.26516014465672E-2</v>
      </c>
      <c r="J155" s="2">
        <v>76.481879533789211</v>
      </c>
      <c r="K155" t="s">
        <v>116</v>
      </c>
      <c r="L155">
        <f>IF(K155="Small",0.5,IF(K155="Medium",1.3,6.1))</f>
        <v>0.5</v>
      </c>
      <c r="N155" s="2">
        <f>J155+L155+M155</f>
        <v>76.981879533789211</v>
      </c>
      <c r="O155" s="2">
        <f t="shared" si="4"/>
        <v>0.5</v>
      </c>
      <c r="P155" s="2">
        <f t="shared" si="5"/>
        <v>115.47281930068382</v>
      </c>
    </row>
    <row r="156" spans="1:16" x14ac:dyDescent="0.25">
      <c r="B156">
        <v>20</v>
      </c>
      <c r="C156" t="s">
        <v>27</v>
      </c>
      <c r="F156">
        <v>30</v>
      </c>
      <c r="G156" s="1">
        <v>1.3116698909221141</v>
      </c>
      <c r="H156" s="1">
        <v>0.90320116655678362</v>
      </c>
      <c r="I156" s="19">
        <v>4.3344103714953598E-2</v>
      </c>
      <c r="O156" s="2" t="str">
        <f t="shared" si="4"/>
        <v/>
      </c>
      <c r="P156" s="2" t="str">
        <f t="shared" si="5"/>
        <v/>
      </c>
    </row>
    <row r="157" spans="1:16" x14ac:dyDescent="0.25">
      <c r="B157">
        <v>30</v>
      </c>
      <c r="C157" t="s">
        <v>30</v>
      </c>
      <c r="F157">
        <v>30</v>
      </c>
      <c r="G157" s="1">
        <v>1.49557746336318</v>
      </c>
      <c r="H157" s="1">
        <v>0.205196709620348</v>
      </c>
      <c r="I157" s="19">
        <v>5.9160600070792602E-2</v>
      </c>
      <c r="O157" s="2" t="str">
        <f t="shared" si="4"/>
        <v/>
      </c>
      <c r="P157" s="2" t="str">
        <f t="shared" si="5"/>
        <v/>
      </c>
    </row>
    <row r="158" spans="1:16" x14ac:dyDescent="0.25">
      <c r="B158">
        <v>40</v>
      </c>
      <c r="C158" t="s">
        <v>0</v>
      </c>
      <c r="D158" t="s">
        <v>103</v>
      </c>
      <c r="F158">
        <v>30</v>
      </c>
      <c r="G158" s="1">
        <v>0.2</v>
      </c>
      <c r="H158" s="1">
        <v>0.91729297943128696</v>
      </c>
      <c r="I158" s="19">
        <v>0.134941999254343</v>
      </c>
      <c r="O158" s="2" t="str">
        <f t="shared" si="4"/>
        <v/>
      </c>
      <c r="P158" s="2" t="str">
        <f t="shared" si="5"/>
        <v/>
      </c>
    </row>
    <row r="159" spans="1:16" x14ac:dyDescent="0.25">
      <c r="A159" t="s">
        <v>77</v>
      </c>
      <c r="B159">
        <v>10</v>
      </c>
      <c r="C159" t="s">
        <v>29</v>
      </c>
      <c r="F159">
        <v>30</v>
      </c>
      <c r="G159" s="1">
        <v>2.2999999999999998</v>
      </c>
      <c r="H159" s="1">
        <v>1.2</v>
      </c>
      <c r="I159" s="19">
        <v>9.26516014465672E-2</v>
      </c>
      <c r="J159" s="2">
        <v>116.79704994413849</v>
      </c>
      <c r="K159" t="s">
        <v>116</v>
      </c>
      <c r="L159">
        <f>IF(K159="Small",0.5,IF(K159="Medium",1.3,6.1))</f>
        <v>0.5</v>
      </c>
      <c r="N159" s="2">
        <f>J159+L159+M159</f>
        <v>117.29704994413849</v>
      </c>
      <c r="O159" s="2">
        <f t="shared" si="4"/>
        <v>0.5</v>
      </c>
      <c r="P159" s="2">
        <f t="shared" si="5"/>
        <v>175.94557491620773</v>
      </c>
    </row>
    <row r="160" spans="1:16" x14ac:dyDescent="0.25">
      <c r="B160">
        <v>20</v>
      </c>
      <c r="C160" t="s">
        <v>27</v>
      </c>
      <c r="F160">
        <v>30</v>
      </c>
      <c r="G160" s="1">
        <v>1.3171254812715116</v>
      </c>
      <c r="H160" s="1">
        <v>0.90748097217567092</v>
      </c>
      <c r="I160" s="19">
        <v>4.3344103714953598E-2</v>
      </c>
      <c r="O160" s="2" t="str">
        <f t="shared" si="4"/>
        <v/>
      </c>
      <c r="P160" s="2" t="str">
        <f t="shared" si="5"/>
        <v/>
      </c>
    </row>
    <row r="161" spans="1:16" x14ac:dyDescent="0.25">
      <c r="B161">
        <v>30</v>
      </c>
      <c r="C161" t="s">
        <v>30</v>
      </c>
      <c r="F161">
        <v>30</v>
      </c>
      <c r="G161" s="1">
        <v>0.57450406103139429</v>
      </c>
      <c r="H161" s="1">
        <v>0.21</v>
      </c>
      <c r="I161" s="19">
        <v>5.9160600070792602E-2</v>
      </c>
      <c r="O161" s="2" t="str">
        <f t="shared" si="4"/>
        <v/>
      </c>
      <c r="P161" s="2" t="str">
        <f t="shared" si="5"/>
        <v/>
      </c>
    </row>
    <row r="162" spans="1:16" x14ac:dyDescent="0.25">
      <c r="B162">
        <v>40</v>
      </c>
      <c r="C162" t="s">
        <v>0</v>
      </c>
      <c r="D162" t="s">
        <v>103</v>
      </c>
      <c r="F162">
        <v>30</v>
      </c>
      <c r="G162" s="1">
        <v>0.5</v>
      </c>
      <c r="H162" s="1">
        <v>0.81800034914846897</v>
      </c>
      <c r="I162" s="19">
        <v>0.134941999254343</v>
      </c>
      <c r="O162" s="2" t="str">
        <f t="shared" si="4"/>
        <v/>
      </c>
      <c r="P162" s="2" t="str">
        <f t="shared" si="5"/>
        <v/>
      </c>
    </row>
    <row r="163" spans="1:16" x14ac:dyDescent="0.25">
      <c r="A163" t="s">
        <v>58</v>
      </c>
      <c r="B163">
        <v>10</v>
      </c>
      <c r="C163" t="s">
        <v>29</v>
      </c>
      <c r="F163">
        <v>30</v>
      </c>
      <c r="G163" s="1">
        <v>2.9</v>
      </c>
      <c r="H163" s="1">
        <v>1.28</v>
      </c>
      <c r="I163" s="19">
        <v>9.26516014465672E-2</v>
      </c>
      <c r="J163" s="2">
        <v>80.443287229747185</v>
      </c>
      <c r="K163" t="s">
        <v>116</v>
      </c>
      <c r="L163">
        <f>IF(K163="Small",0.5,IF(K163="Medium",1.3,6.1))</f>
        <v>0.5</v>
      </c>
      <c r="N163" s="2">
        <f>J163+L163+M163</f>
        <v>80.943287229747185</v>
      </c>
      <c r="O163" s="2">
        <f t="shared" si="4"/>
        <v>0.5</v>
      </c>
      <c r="P163" s="2">
        <f t="shared" si="5"/>
        <v>121.41493084462078</v>
      </c>
    </row>
    <row r="164" spans="1:16" x14ac:dyDescent="0.25">
      <c r="B164">
        <v>20</v>
      </c>
      <c r="C164" t="s">
        <v>27</v>
      </c>
      <c r="F164">
        <v>30</v>
      </c>
      <c r="G164" s="1">
        <v>1.0771890162976407</v>
      </c>
      <c r="H164" s="1">
        <v>0.13840084665061114</v>
      </c>
      <c r="I164" s="19">
        <v>4.3344103714953598E-2</v>
      </c>
      <c r="O164" s="2" t="str">
        <f t="shared" si="4"/>
        <v/>
      </c>
      <c r="P164" s="2" t="str">
        <f t="shared" si="5"/>
        <v/>
      </c>
    </row>
    <row r="165" spans="1:16" x14ac:dyDescent="0.25">
      <c r="B165">
        <v>30</v>
      </c>
      <c r="C165" t="s">
        <v>30</v>
      </c>
      <c r="F165">
        <v>30</v>
      </c>
      <c r="G165" s="1">
        <v>1.0836661880068379</v>
      </c>
      <c r="H165" s="1">
        <v>0.24567715566775317</v>
      </c>
      <c r="I165" s="19">
        <v>5.9160600070792602E-2</v>
      </c>
      <c r="O165" s="2" t="str">
        <f t="shared" si="4"/>
        <v/>
      </c>
      <c r="P165" s="2" t="str">
        <f t="shared" si="5"/>
        <v/>
      </c>
    </row>
    <row r="166" spans="1:16" x14ac:dyDescent="0.25">
      <c r="B166">
        <v>40</v>
      </c>
      <c r="C166" t="s">
        <v>0</v>
      </c>
      <c r="D166" t="s">
        <v>103</v>
      </c>
      <c r="F166">
        <v>30</v>
      </c>
      <c r="G166" s="1">
        <v>0.2</v>
      </c>
      <c r="H166" s="1">
        <v>0.8420030651963929</v>
      </c>
      <c r="I166" s="19">
        <v>0.134941999254343</v>
      </c>
      <c r="O166" s="2" t="str">
        <f t="shared" si="4"/>
        <v/>
      </c>
      <c r="P166" s="2" t="str">
        <f t="shared" si="5"/>
        <v/>
      </c>
    </row>
    <row r="167" spans="1:16" x14ac:dyDescent="0.25">
      <c r="A167" t="s">
        <v>78</v>
      </c>
      <c r="B167">
        <v>10</v>
      </c>
      <c r="C167" t="s">
        <v>25</v>
      </c>
      <c r="F167">
        <v>10</v>
      </c>
      <c r="G167" s="1">
        <v>0.79573743305608002</v>
      </c>
      <c r="H167" s="1">
        <v>0.1079017453877914</v>
      </c>
      <c r="I167" s="19">
        <v>8.5523607660504999E-2</v>
      </c>
      <c r="J167" s="2">
        <v>61.501472442446577</v>
      </c>
      <c r="K167" t="s">
        <v>116</v>
      </c>
      <c r="L167">
        <f>IF(K167="Small",0.5,IF(K167="Medium",1.3,6.1))</f>
        <v>0.5</v>
      </c>
      <c r="N167" s="2">
        <f>J167+L167+M167</f>
        <v>62.001472442446577</v>
      </c>
      <c r="O167" s="2">
        <f t="shared" si="4"/>
        <v>0.5</v>
      </c>
      <c r="P167" s="2">
        <f t="shared" si="5"/>
        <v>93.002208663669862</v>
      </c>
    </row>
    <row r="168" spans="1:16" x14ac:dyDescent="0.25">
      <c r="B168">
        <v>20</v>
      </c>
      <c r="C168" t="s">
        <v>28</v>
      </c>
      <c r="F168">
        <v>10</v>
      </c>
      <c r="G168" s="1">
        <v>1.2486101288358415</v>
      </c>
      <c r="H168" s="1">
        <v>0.97458524231703514</v>
      </c>
      <c r="I168" s="19">
        <v>5.0533608893815203E-2</v>
      </c>
      <c r="O168" s="2" t="str">
        <f t="shared" si="4"/>
        <v/>
      </c>
      <c r="P168" s="2" t="str">
        <f t="shared" si="5"/>
        <v/>
      </c>
    </row>
    <row r="169" spans="1:16" x14ac:dyDescent="0.25">
      <c r="B169">
        <v>30</v>
      </c>
      <c r="C169" t="s">
        <v>26</v>
      </c>
      <c r="F169">
        <v>10</v>
      </c>
      <c r="G169" s="1">
        <v>9.7769731428253515E-2</v>
      </c>
      <c r="H169" s="1">
        <v>0.26095772944022699</v>
      </c>
      <c r="I169" s="19">
        <v>3.50421596453767E-2</v>
      </c>
      <c r="O169" s="2" t="str">
        <f t="shared" si="4"/>
        <v/>
      </c>
      <c r="P169" s="2" t="str">
        <f t="shared" si="5"/>
        <v/>
      </c>
    </row>
    <row r="170" spans="1:16" x14ac:dyDescent="0.25">
      <c r="B170">
        <v>40</v>
      </c>
      <c r="C170" t="s">
        <v>30</v>
      </c>
      <c r="F170">
        <v>10</v>
      </c>
      <c r="G170" s="1">
        <v>0.23743137443473428</v>
      </c>
      <c r="H170" s="1">
        <v>0.27</v>
      </c>
      <c r="I170" s="19">
        <v>5.9160600070792602E-2</v>
      </c>
      <c r="O170" s="2" t="str">
        <f t="shared" si="4"/>
        <v/>
      </c>
      <c r="P170" s="2" t="str">
        <f t="shared" si="5"/>
        <v/>
      </c>
    </row>
    <row r="171" spans="1:16" x14ac:dyDescent="0.25">
      <c r="A171" t="s">
        <v>79</v>
      </c>
      <c r="B171">
        <v>10</v>
      </c>
      <c r="C171" t="s">
        <v>25</v>
      </c>
      <c r="F171">
        <v>40</v>
      </c>
      <c r="G171" s="1">
        <v>0.17198112726645332</v>
      </c>
      <c r="H171" s="1">
        <v>0.17003585590651837</v>
      </c>
      <c r="I171" s="19">
        <v>8.5523607660504999E-2</v>
      </c>
      <c r="J171" s="2">
        <v>82.606369005838644</v>
      </c>
      <c r="K171" t="s">
        <v>116</v>
      </c>
      <c r="L171">
        <f>IF(K171="Small",0.5,IF(K171="Medium",1.3,6.1))</f>
        <v>0.5</v>
      </c>
      <c r="N171" s="2">
        <f>J171+L171+M171</f>
        <v>83.106369005838644</v>
      </c>
      <c r="O171" s="2">
        <f t="shared" si="4"/>
        <v>0.5</v>
      </c>
      <c r="P171" s="2">
        <f t="shared" si="5"/>
        <v>124.65955350875797</v>
      </c>
    </row>
    <row r="172" spans="1:16" x14ac:dyDescent="0.25">
      <c r="B172">
        <v>20</v>
      </c>
      <c r="C172" t="s">
        <v>28</v>
      </c>
      <c r="F172">
        <v>40</v>
      </c>
      <c r="G172" s="1">
        <v>1.4481935698420085</v>
      </c>
      <c r="H172" s="1">
        <v>0.81414447916398758</v>
      </c>
      <c r="I172" s="19">
        <v>5.0533608893815203E-2</v>
      </c>
      <c r="O172" s="2" t="str">
        <f t="shared" si="4"/>
        <v/>
      </c>
      <c r="P172" s="2" t="str">
        <f t="shared" si="5"/>
        <v/>
      </c>
    </row>
    <row r="173" spans="1:16" x14ac:dyDescent="0.25">
      <c r="B173">
        <v>30</v>
      </c>
      <c r="C173" t="s">
        <v>26</v>
      </c>
      <c r="F173">
        <v>40</v>
      </c>
      <c r="G173" s="1">
        <v>0.20190239566331836</v>
      </c>
      <c r="H173" s="1">
        <v>0.86184403558710554</v>
      </c>
      <c r="I173" s="19">
        <v>3.50421596453767E-2</v>
      </c>
      <c r="O173" s="2" t="str">
        <f t="shared" si="4"/>
        <v/>
      </c>
      <c r="P173" s="2" t="str">
        <f t="shared" si="5"/>
        <v/>
      </c>
    </row>
    <row r="174" spans="1:16" x14ac:dyDescent="0.25">
      <c r="B174">
        <v>40</v>
      </c>
      <c r="C174" t="s">
        <v>30</v>
      </c>
      <c r="F174">
        <v>40</v>
      </c>
      <c r="G174" s="1">
        <v>1.3489228789015912</v>
      </c>
      <c r="H174" s="1">
        <v>0.25</v>
      </c>
      <c r="I174" s="19">
        <v>5.9160600070792602E-2</v>
      </c>
      <c r="O174" s="2" t="str">
        <f t="shared" si="4"/>
        <v/>
      </c>
      <c r="P174" s="2" t="str">
        <f t="shared" si="5"/>
        <v/>
      </c>
    </row>
    <row r="175" spans="1:16" x14ac:dyDescent="0.25">
      <c r="A175" t="s">
        <v>80</v>
      </c>
      <c r="B175">
        <v>10</v>
      </c>
      <c r="C175" t="s">
        <v>25</v>
      </c>
      <c r="F175">
        <v>40</v>
      </c>
      <c r="G175" s="1">
        <v>0.11532088698363108</v>
      </c>
      <c r="H175" s="1">
        <v>0.16935407267701799</v>
      </c>
      <c r="I175" s="19">
        <v>8.5523607660504999E-2</v>
      </c>
      <c r="J175" s="2">
        <v>29.917501231785234</v>
      </c>
      <c r="K175" t="s">
        <v>116</v>
      </c>
      <c r="L175">
        <f>IF(K175="Small",0.5,IF(K175="Medium",1.3,6.1))</f>
        <v>0.5</v>
      </c>
      <c r="N175" s="2">
        <f>J175+L175+M175</f>
        <v>30.417501231785234</v>
      </c>
      <c r="O175" s="2">
        <f t="shared" si="4"/>
        <v>0.5</v>
      </c>
      <c r="P175" s="2">
        <f t="shared" si="5"/>
        <v>45.62625184767785</v>
      </c>
    </row>
    <row r="176" spans="1:16" x14ac:dyDescent="0.25">
      <c r="B176">
        <v>20</v>
      </c>
      <c r="C176" t="s">
        <v>28</v>
      </c>
      <c r="F176">
        <v>40</v>
      </c>
      <c r="G176" s="1">
        <v>1.7067283480808244</v>
      </c>
      <c r="H176" s="1">
        <v>0.475710524779552</v>
      </c>
      <c r="I176" s="19">
        <v>5.0533608893815203E-2</v>
      </c>
      <c r="O176" s="2" t="str">
        <f t="shared" si="4"/>
        <v/>
      </c>
      <c r="P176" s="2" t="str">
        <f t="shared" si="5"/>
        <v/>
      </c>
    </row>
    <row r="177" spans="1:16" x14ac:dyDescent="0.25">
      <c r="B177">
        <v>30</v>
      </c>
      <c r="C177" t="s">
        <v>26</v>
      </c>
      <c r="F177">
        <v>40</v>
      </c>
      <c r="G177" s="1">
        <v>0.50828301461335124</v>
      </c>
      <c r="H177" s="1">
        <v>0.50393971941379712</v>
      </c>
      <c r="I177" s="19">
        <v>3.50421596453767E-2</v>
      </c>
      <c r="O177" s="2" t="str">
        <f t="shared" si="4"/>
        <v/>
      </c>
      <c r="P177" s="2" t="str">
        <f t="shared" si="5"/>
        <v/>
      </c>
    </row>
    <row r="178" spans="1:16" x14ac:dyDescent="0.25">
      <c r="B178">
        <v>40</v>
      </c>
      <c r="C178" t="s">
        <v>30</v>
      </c>
      <c r="F178">
        <v>40</v>
      </c>
      <c r="G178" s="1">
        <v>1.7978994643254114</v>
      </c>
      <c r="H178" s="1">
        <v>0.26</v>
      </c>
      <c r="I178" s="19">
        <v>5.9160600070792602E-2</v>
      </c>
      <c r="O178" s="2" t="str">
        <f t="shared" si="4"/>
        <v/>
      </c>
      <c r="P178" s="2" t="str">
        <f t="shared" si="5"/>
        <v/>
      </c>
    </row>
    <row r="179" spans="1:16" x14ac:dyDescent="0.25">
      <c r="A179" t="s">
        <v>81</v>
      </c>
      <c r="B179">
        <v>10</v>
      </c>
      <c r="C179" t="s">
        <v>25</v>
      </c>
      <c r="F179">
        <v>10</v>
      </c>
      <c r="G179" s="1">
        <v>0.89765099522413871</v>
      </c>
      <c r="H179" s="1">
        <v>0.54439703339338918</v>
      </c>
      <c r="I179" s="19">
        <v>8.5523607660504999E-2</v>
      </c>
      <c r="J179" s="2">
        <v>60.655518431631464</v>
      </c>
      <c r="K179" t="s">
        <v>116</v>
      </c>
      <c r="L179">
        <f>IF(K179="Small",0.5,IF(K179="Medium",1.3,6.1))</f>
        <v>0.5</v>
      </c>
      <c r="N179" s="2">
        <f>J179+L179+M179</f>
        <v>61.155518431631464</v>
      </c>
      <c r="O179" s="2">
        <f t="shared" si="4"/>
        <v>0.5</v>
      </c>
      <c r="P179" s="2">
        <f t="shared" si="5"/>
        <v>91.733277647447196</v>
      </c>
    </row>
    <row r="180" spans="1:16" x14ac:dyDescent="0.25">
      <c r="B180">
        <v>20</v>
      </c>
      <c r="C180" t="s">
        <v>28</v>
      </c>
      <c r="F180">
        <v>10</v>
      </c>
      <c r="G180" s="1">
        <v>1.3693512365036022</v>
      </c>
      <c r="H180" s="1">
        <v>0.79638603576594869</v>
      </c>
      <c r="I180" s="19">
        <v>5.0533608893815203E-2</v>
      </c>
      <c r="O180" s="2" t="str">
        <f t="shared" si="4"/>
        <v/>
      </c>
      <c r="P180" s="2" t="str">
        <f t="shared" si="5"/>
        <v/>
      </c>
    </row>
    <row r="181" spans="1:16" x14ac:dyDescent="0.25">
      <c r="B181">
        <v>30</v>
      </c>
      <c r="C181" t="s">
        <v>26</v>
      </c>
      <c r="F181">
        <v>10</v>
      </c>
      <c r="G181" s="1">
        <v>1.6425340747625186</v>
      </c>
      <c r="H181" s="1">
        <v>0.22588894232544343</v>
      </c>
      <c r="I181" s="19">
        <v>3.50421596453767E-2</v>
      </c>
      <c r="O181" s="2" t="str">
        <f t="shared" si="4"/>
        <v/>
      </c>
      <c r="P181" s="2" t="str">
        <f t="shared" si="5"/>
        <v/>
      </c>
    </row>
    <row r="182" spans="1:16" x14ac:dyDescent="0.25">
      <c r="B182">
        <v>40</v>
      </c>
      <c r="C182" t="s">
        <v>30</v>
      </c>
      <c r="F182">
        <v>10</v>
      </c>
      <c r="G182" s="1">
        <v>0.18586970727845054</v>
      </c>
      <c r="H182" s="1">
        <v>0.26</v>
      </c>
      <c r="I182" s="19">
        <v>5.9160600070792602E-2</v>
      </c>
      <c r="O182" s="2" t="str">
        <f t="shared" si="4"/>
        <v/>
      </c>
      <c r="P182" s="2" t="str">
        <f t="shared" si="5"/>
        <v/>
      </c>
    </row>
    <row r="183" spans="1:16" x14ac:dyDescent="0.25">
      <c r="A183" t="s">
        <v>82</v>
      </c>
      <c r="B183">
        <v>10</v>
      </c>
      <c r="C183" t="s">
        <v>25</v>
      </c>
      <c r="F183">
        <v>40</v>
      </c>
      <c r="G183" s="1">
        <v>0.52014086964036732</v>
      </c>
      <c r="H183" s="1">
        <v>0.15632925319880897</v>
      </c>
      <c r="I183" s="19">
        <v>8.5523607660504999E-2</v>
      </c>
      <c r="J183" s="2">
        <v>38.512726386089675</v>
      </c>
      <c r="K183" t="s">
        <v>116</v>
      </c>
      <c r="L183">
        <f>IF(K183="Small",0.5,IF(K183="Medium",1.3,6.1))</f>
        <v>0.5</v>
      </c>
      <c r="N183" s="2">
        <f>J183+L183+M183</f>
        <v>39.012726386089675</v>
      </c>
      <c r="O183" s="2">
        <f t="shared" si="4"/>
        <v>0.5</v>
      </c>
      <c r="P183" s="2">
        <f t="shared" si="5"/>
        <v>58.519089579134516</v>
      </c>
    </row>
    <row r="184" spans="1:16" x14ac:dyDescent="0.25">
      <c r="B184">
        <v>20</v>
      </c>
      <c r="C184" t="s">
        <v>28</v>
      </c>
      <c r="F184">
        <v>40</v>
      </c>
      <c r="G184" s="1">
        <v>0.34013370468890614</v>
      </c>
      <c r="H184" s="1">
        <v>0.90120503846470634</v>
      </c>
      <c r="I184" s="19">
        <v>5.0533608893815203E-2</v>
      </c>
      <c r="O184" s="2" t="str">
        <f t="shared" si="4"/>
        <v/>
      </c>
      <c r="P184" s="2" t="str">
        <f t="shared" si="5"/>
        <v/>
      </c>
    </row>
    <row r="185" spans="1:16" x14ac:dyDescent="0.25">
      <c r="B185">
        <v>30</v>
      </c>
      <c r="C185" t="s">
        <v>26</v>
      </c>
      <c r="F185">
        <v>40</v>
      </c>
      <c r="G185" s="1">
        <v>0.47083266215826769</v>
      </c>
      <c r="H185" s="1">
        <v>7.909362115659746E-2</v>
      </c>
      <c r="I185" s="19">
        <v>3.50421596453767E-2</v>
      </c>
      <c r="O185" s="2" t="str">
        <f t="shared" si="4"/>
        <v/>
      </c>
      <c r="P185" s="2" t="str">
        <f t="shared" si="5"/>
        <v/>
      </c>
    </row>
    <row r="186" spans="1:16" x14ac:dyDescent="0.25">
      <c r="B186">
        <v>40</v>
      </c>
      <c r="C186" t="s">
        <v>30</v>
      </c>
      <c r="F186">
        <v>40</v>
      </c>
      <c r="G186" s="1">
        <v>0.71868347352557715</v>
      </c>
      <c r="H186" s="1">
        <v>0.11296645488265777</v>
      </c>
      <c r="I186" s="19">
        <v>5.9160600070792602E-2</v>
      </c>
      <c r="O186" s="2" t="str">
        <f t="shared" si="4"/>
        <v/>
      </c>
      <c r="P186" s="2" t="str">
        <f t="shared" si="5"/>
        <v/>
      </c>
    </row>
    <row r="187" spans="1:16" x14ac:dyDescent="0.25">
      <c r="A187" t="s">
        <v>83</v>
      </c>
      <c r="B187">
        <v>10</v>
      </c>
      <c r="C187" t="s">
        <v>25</v>
      </c>
      <c r="F187">
        <v>40</v>
      </c>
      <c r="G187" s="1">
        <v>4.2960858310126193E-2</v>
      </c>
      <c r="H187" s="1">
        <v>0.74631064591336904</v>
      </c>
      <c r="I187" s="19">
        <v>8.5523607660504999E-2</v>
      </c>
      <c r="J187" s="2">
        <v>57.302223613452618</v>
      </c>
      <c r="K187" t="s">
        <v>116</v>
      </c>
      <c r="L187">
        <f>IF(K187="Small",0.5,IF(K187="Medium",1.3,6.1))</f>
        <v>0.5</v>
      </c>
      <c r="N187" s="2">
        <f>J187+L187+M187</f>
        <v>57.802223613452618</v>
      </c>
      <c r="O187" s="2">
        <f t="shared" si="4"/>
        <v>0.5</v>
      </c>
      <c r="P187" s="2">
        <f t="shared" si="5"/>
        <v>86.703335420178931</v>
      </c>
    </row>
    <row r="188" spans="1:16" x14ac:dyDescent="0.25">
      <c r="B188">
        <v>20</v>
      </c>
      <c r="C188" t="s">
        <v>28</v>
      </c>
      <c r="F188">
        <v>40</v>
      </c>
      <c r="G188" s="1">
        <v>1.6658563935883131</v>
      </c>
      <c r="H188" s="1">
        <v>0.25392576921994903</v>
      </c>
      <c r="I188" s="19">
        <v>5.0533608893815203E-2</v>
      </c>
      <c r="O188" s="2" t="str">
        <f t="shared" si="4"/>
        <v/>
      </c>
      <c r="P188" s="2" t="str">
        <f t="shared" si="5"/>
        <v/>
      </c>
    </row>
    <row r="189" spans="1:16" x14ac:dyDescent="0.25">
      <c r="B189">
        <v>30</v>
      </c>
      <c r="C189" t="s">
        <v>26</v>
      </c>
      <c r="F189">
        <v>40</v>
      </c>
      <c r="G189" s="1">
        <v>1.5040398422636845</v>
      </c>
      <c r="H189" s="1">
        <v>0.17181868002180956</v>
      </c>
      <c r="I189" s="19">
        <v>3.50421596453767E-2</v>
      </c>
      <c r="O189" s="2" t="str">
        <f t="shared" si="4"/>
        <v/>
      </c>
      <c r="P189" s="2" t="str">
        <f t="shared" si="5"/>
        <v/>
      </c>
    </row>
    <row r="190" spans="1:16" x14ac:dyDescent="0.25">
      <c r="B190">
        <v>40</v>
      </c>
      <c r="C190" t="s">
        <v>30</v>
      </c>
      <c r="F190">
        <v>40</v>
      </c>
      <c r="G190" s="1">
        <v>0.62715145087221336</v>
      </c>
      <c r="H190" s="1">
        <v>0.18</v>
      </c>
      <c r="I190" s="19">
        <v>5.9160600070792602E-2</v>
      </c>
      <c r="O190" s="2" t="str">
        <f t="shared" si="4"/>
        <v/>
      </c>
      <c r="P190" s="2" t="str">
        <f t="shared" si="5"/>
        <v/>
      </c>
    </row>
    <row r="191" spans="1:16" x14ac:dyDescent="0.25">
      <c r="A191" t="s">
        <v>84</v>
      </c>
      <c r="B191">
        <v>10</v>
      </c>
      <c r="C191" t="s">
        <v>25</v>
      </c>
      <c r="F191">
        <v>40</v>
      </c>
      <c r="G191" s="1">
        <v>1.9024522392966881</v>
      </c>
      <c r="H191" s="1">
        <v>5.7191002520665002E-2</v>
      </c>
      <c r="I191" s="19">
        <v>8.5523607660504999E-2</v>
      </c>
      <c r="J191" s="2">
        <v>39.506364676102258</v>
      </c>
      <c r="K191" t="s">
        <v>116</v>
      </c>
      <c r="L191">
        <f>IF(K191="Small",0.5,IF(K191="Medium",1.3,6.1))</f>
        <v>0.5</v>
      </c>
      <c r="N191" s="2">
        <f>J191+L191+M191</f>
        <v>40.006364676102258</v>
      </c>
      <c r="O191" s="2">
        <f t="shared" si="4"/>
        <v>0.5</v>
      </c>
      <c r="P191" s="2">
        <f t="shared" si="5"/>
        <v>60.009547014153384</v>
      </c>
    </row>
    <row r="192" spans="1:16" x14ac:dyDescent="0.25">
      <c r="B192">
        <v>20</v>
      </c>
      <c r="C192" t="s">
        <v>28</v>
      </c>
      <c r="F192">
        <v>40</v>
      </c>
      <c r="G192" s="1">
        <v>3.0504583233034399E-2</v>
      </c>
      <c r="H192" s="1">
        <v>0.67746136173883498</v>
      </c>
      <c r="I192" s="19">
        <v>5.0533608893815203E-2</v>
      </c>
      <c r="O192" s="2" t="str">
        <f t="shared" si="4"/>
        <v/>
      </c>
      <c r="P192" s="2" t="str">
        <f t="shared" si="5"/>
        <v/>
      </c>
    </row>
    <row r="193" spans="1:16" x14ac:dyDescent="0.25">
      <c r="B193">
        <v>30</v>
      </c>
      <c r="C193" t="s">
        <v>26</v>
      </c>
      <c r="F193">
        <v>40</v>
      </c>
      <c r="G193" s="1">
        <v>0.86546050973646249</v>
      </c>
      <c r="H193" s="1">
        <v>0.63706791343303837</v>
      </c>
      <c r="I193" s="19">
        <v>3.50421596453767E-2</v>
      </c>
      <c r="O193" s="2" t="str">
        <f t="shared" si="4"/>
        <v/>
      </c>
      <c r="P193" s="2" t="str">
        <f t="shared" si="5"/>
        <v/>
      </c>
    </row>
    <row r="194" spans="1:16" x14ac:dyDescent="0.25">
      <c r="B194">
        <v>40</v>
      </c>
      <c r="C194" t="s">
        <v>30</v>
      </c>
      <c r="F194">
        <v>40</v>
      </c>
      <c r="G194" s="1">
        <v>0.32278603075574086</v>
      </c>
      <c r="H194" s="1">
        <v>0.2</v>
      </c>
      <c r="I194" s="19">
        <v>5.9160600070792602E-2</v>
      </c>
      <c r="O194" s="2" t="str">
        <f t="shared" si="4"/>
        <v/>
      </c>
      <c r="P194" s="2" t="str">
        <f t="shared" si="5"/>
        <v/>
      </c>
    </row>
    <row r="195" spans="1:16" x14ac:dyDescent="0.25">
      <c r="A195" t="s">
        <v>85</v>
      </c>
      <c r="B195">
        <v>10</v>
      </c>
      <c r="C195" t="s">
        <v>25</v>
      </c>
      <c r="F195">
        <v>40</v>
      </c>
      <c r="G195" s="1">
        <v>1.5320301793168802</v>
      </c>
      <c r="H195" s="1">
        <v>0.24080177919334866</v>
      </c>
      <c r="I195" s="19">
        <v>8.5523607660504999E-2</v>
      </c>
      <c r="J195" s="2">
        <v>42.585735309263086</v>
      </c>
      <c r="K195" t="s">
        <v>116</v>
      </c>
      <c r="L195">
        <f>IF(K195="Small",0.5,IF(K195="Medium",1.3,6.1))</f>
        <v>0.5</v>
      </c>
      <c r="N195" s="2">
        <f>J195+L195+M195</f>
        <v>43.085735309263086</v>
      </c>
      <c r="O195" s="2">
        <f t="shared" ref="O195:O258" si="6">IF(N195=0, "", 0.5)</f>
        <v>0.5</v>
      </c>
      <c r="P195" s="2">
        <f t="shared" ref="P195:P258" si="7">IF(N195=0, "", N195*(1+O195))</f>
        <v>64.628602963894622</v>
      </c>
    </row>
    <row r="196" spans="1:16" x14ac:dyDescent="0.25">
      <c r="B196">
        <v>20</v>
      </c>
      <c r="C196" t="s">
        <v>28</v>
      </c>
      <c r="F196">
        <v>40</v>
      </c>
      <c r="G196" s="1">
        <v>0.94036017650040415</v>
      </c>
      <c r="H196" s="1">
        <v>0.1419947423658805</v>
      </c>
      <c r="I196" s="19">
        <v>5.0533608893815203E-2</v>
      </c>
      <c r="O196" s="2" t="str">
        <f t="shared" si="6"/>
        <v/>
      </c>
      <c r="P196" s="2" t="str">
        <f t="shared" si="7"/>
        <v/>
      </c>
    </row>
    <row r="197" spans="1:16" x14ac:dyDescent="0.25">
      <c r="B197">
        <v>30</v>
      </c>
      <c r="C197" t="s">
        <v>26</v>
      </c>
      <c r="F197">
        <v>40</v>
      </c>
      <c r="G197" s="1">
        <v>1.7925361354309186</v>
      </c>
      <c r="H197" s="1">
        <v>0.17086296361734199</v>
      </c>
      <c r="I197" s="19">
        <v>3.50421596453767E-2</v>
      </c>
      <c r="O197" s="2" t="str">
        <f t="shared" si="6"/>
        <v/>
      </c>
      <c r="P197" s="2" t="str">
        <f t="shared" si="7"/>
        <v/>
      </c>
    </row>
    <row r="198" spans="1:16" x14ac:dyDescent="0.25">
      <c r="B198">
        <v>40</v>
      </c>
      <c r="C198" t="s">
        <v>30</v>
      </c>
      <c r="F198">
        <v>40</v>
      </c>
      <c r="G198" s="1">
        <v>1.1767819642559467</v>
      </c>
      <c r="H198" s="1">
        <v>0.23</v>
      </c>
      <c r="I198" s="19">
        <v>5.9160600070792602E-2</v>
      </c>
      <c r="O198" s="2" t="str">
        <f t="shared" si="6"/>
        <v/>
      </c>
      <c r="P198" s="2" t="str">
        <f t="shared" si="7"/>
        <v/>
      </c>
    </row>
    <row r="199" spans="1:16" x14ac:dyDescent="0.25">
      <c r="A199" t="s">
        <v>86</v>
      </c>
      <c r="B199">
        <v>10</v>
      </c>
      <c r="C199" t="s">
        <v>25</v>
      </c>
      <c r="F199">
        <v>40</v>
      </c>
      <c r="G199" s="1">
        <v>0.78543218305639884</v>
      </c>
      <c r="H199" s="1">
        <v>0.20018881281745993</v>
      </c>
      <c r="I199" s="19">
        <v>8.5523607660504999E-2</v>
      </c>
      <c r="J199" s="2">
        <v>63.886600692683871</v>
      </c>
      <c r="K199" t="s">
        <v>116</v>
      </c>
      <c r="L199">
        <f>IF(K199="Small",0.5,IF(K199="Medium",1.3,6.1))</f>
        <v>0.5</v>
      </c>
      <c r="N199" s="2">
        <f>J199+L199+M199</f>
        <v>64.386600692683871</v>
      </c>
      <c r="O199" s="2">
        <f t="shared" si="6"/>
        <v>0.5</v>
      </c>
      <c r="P199" s="2">
        <f t="shared" si="7"/>
        <v>96.579901039025799</v>
      </c>
    </row>
    <row r="200" spans="1:16" x14ac:dyDescent="0.25">
      <c r="B200">
        <v>20</v>
      </c>
      <c r="C200" t="s">
        <v>28</v>
      </c>
      <c r="F200">
        <v>40</v>
      </c>
      <c r="G200" s="1">
        <v>0.95225856150323596</v>
      </c>
      <c r="H200" s="1">
        <v>0.52572856111112565</v>
      </c>
      <c r="I200" s="19">
        <v>5.0533608893815203E-2</v>
      </c>
      <c r="O200" s="2" t="str">
        <f t="shared" si="6"/>
        <v/>
      </c>
      <c r="P200" s="2" t="str">
        <f t="shared" si="7"/>
        <v/>
      </c>
    </row>
    <row r="201" spans="1:16" x14ac:dyDescent="0.25">
      <c r="B201">
        <v>30</v>
      </c>
      <c r="C201" t="s">
        <v>26</v>
      </c>
      <c r="F201">
        <v>40</v>
      </c>
      <c r="G201" s="1">
        <v>0.31678818755432747</v>
      </c>
      <c r="H201" s="1">
        <v>0.36760663476713573</v>
      </c>
      <c r="I201" s="19">
        <v>3.50421596453767E-2</v>
      </c>
      <c r="O201" s="2" t="str">
        <f t="shared" si="6"/>
        <v/>
      </c>
      <c r="P201" s="2" t="str">
        <f t="shared" si="7"/>
        <v/>
      </c>
    </row>
    <row r="202" spans="1:16" x14ac:dyDescent="0.25">
      <c r="B202">
        <v>40</v>
      </c>
      <c r="C202" t="s">
        <v>30</v>
      </c>
      <c r="F202">
        <v>40</v>
      </c>
      <c r="G202" s="1">
        <v>1.2164856783643465</v>
      </c>
      <c r="H202" s="1">
        <v>0.18</v>
      </c>
      <c r="I202" s="19">
        <v>5.9160600070792602E-2</v>
      </c>
      <c r="O202" s="2" t="str">
        <f t="shared" si="6"/>
        <v/>
      </c>
      <c r="P202" s="2" t="str">
        <f t="shared" si="7"/>
        <v/>
      </c>
    </row>
    <row r="203" spans="1:16" x14ac:dyDescent="0.25">
      <c r="A203" t="s">
        <v>87</v>
      </c>
      <c r="B203">
        <v>10</v>
      </c>
      <c r="C203" t="s">
        <v>25</v>
      </c>
      <c r="F203">
        <v>40</v>
      </c>
      <c r="G203" s="1">
        <v>1.745933816777234</v>
      </c>
      <c r="H203" s="1">
        <v>0.84008834846440639</v>
      </c>
      <c r="I203" s="19">
        <v>8.5523607660504999E-2</v>
      </c>
      <c r="J203" s="2">
        <v>82.710492384636339</v>
      </c>
      <c r="K203" t="s">
        <v>116</v>
      </c>
      <c r="L203">
        <f>IF(K203="Small",0.5,IF(K203="Medium",1.3,6.1))</f>
        <v>0.5</v>
      </c>
      <c r="N203" s="2">
        <f>J203+L203+M203</f>
        <v>83.210492384636339</v>
      </c>
      <c r="O203" s="2">
        <f t="shared" si="6"/>
        <v>0.5</v>
      </c>
      <c r="P203" s="2">
        <f t="shared" si="7"/>
        <v>124.81573857695452</v>
      </c>
    </row>
    <row r="204" spans="1:16" x14ac:dyDescent="0.25">
      <c r="B204">
        <v>20</v>
      </c>
      <c r="C204" t="s">
        <v>28</v>
      </c>
      <c r="F204">
        <v>40</v>
      </c>
      <c r="G204" s="1">
        <v>1.2891472083346724</v>
      </c>
      <c r="H204" s="1">
        <v>0.50860343076142878</v>
      </c>
      <c r="I204" s="19">
        <v>5.0533608893815203E-2</v>
      </c>
      <c r="O204" s="2" t="str">
        <f t="shared" si="6"/>
        <v/>
      </c>
      <c r="P204" s="2" t="str">
        <f t="shared" si="7"/>
        <v/>
      </c>
    </row>
    <row r="205" spans="1:16" x14ac:dyDescent="0.25">
      <c r="B205">
        <v>30</v>
      </c>
      <c r="C205" t="s">
        <v>26</v>
      </c>
      <c r="F205">
        <v>40</v>
      </c>
      <c r="G205" s="1">
        <v>2.7666785736811805E-2</v>
      </c>
      <c r="H205" s="1">
        <v>0.56421761781112123</v>
      </c>
      <c r="I205" s="19">
        <v>3.50421596453767E-2</v>
      </c>
      <c r="O205" s="2" t="str">
        <f t="shared" si="6"/>
        <v/>
      </c>
      <c r="P205" s="2" t="str">
        <f t="shared" si="7"/>
        <v/>
      </c>
    </row>
    <row r="206" spans="1:16" x14ac:dyDescent="0.25">
      <c r="B206">
        <v>40</v>
      </c>
      <c r="C206" t="s">
        <v>30</v>
      </c>
      <c r="F206">
        <v>40</v>
      </c>
      <c r="G206" s="1">
        <v>0.34324444695125389</v>
      </c>
      <c r="H206" s="1">
        <v>0.19</v>
      </c>
      <c r="I206" s="19">
        <v>5.9160600070792602E-2</v>
      </c>
      <c r="O206" s="2" t="str">
        <f t="shared" si="6"/>
        <v/>
      </c>
      <c r="P206" s="2" t="str">
        <f t="shared" si="7"/>
        <v/>
      </c>
    </row>
    <row r="207" spans="1:16" x14ac:dyDescent="0.25">
      <c r="A207" t="s">
        <v>88</v>
      </c>
      <c r="B207">
        <v>10</v>
      </c>
      <c r="C207" t="s">
        <v>25</v>
      </c>
      <c r="F207">
        <v>20</v>
      </c>
      <c r="G207" s="1">
        <v>0.9452997296870298</v>
      </c>
      <c r="H207" s="1">
        <v>0.46869742578798812</v>
      </c>
      <c r="I207" s="19">
        <v>8.5523607660504999E-2</v>
      </c>
      <c r="J207" s="2">
        <v>57.676389304676952</v>
      </c>
      <c r="K207" t="s">
        <v>116</v>
      </c>
      <c r="L207">
        <f>IF(K207="Small",0.5,IF(K207="Medium",1.3,6.1))</f>
        <v>0.5</v>
      </c>
      <c r="N207" s="2">
        <f>J207+L207+M207</f>
        <v>58.176389304676952</v>
      </c>
      <c r="O207" s="2">
        <f t="shared" si="6"/>
        <v>0.5</v>
      </c>
      <c r="P207" s="2">
        <f t="shared" si="7"/>
        <v>87.264583957015432</v>
      </c>
    </row>
    <row r="208" spans="1:16" x14ac:dyDescent="0.25">
      <c r="B208">
        <v>20</v>
      </c>
      <c r="C208" t="s">
        <v>29</v>
      </c>
      <c r="F208">
        <v>20</v>
      </c>
      <c r="G208" s="1">
        <v>2.1</v>
      </c>
      <c r="H208" s="1">
        <v>0.21954512416657479</v>
      </c>
      <c r="I208" s="19">
        <v>9.26516014465672E-2</v>
      </c>
      <c r="O208" s="2" t="str">
        <f t="shared" si="6"/>
        <v/>
      </c>
      <c r="P208" s="2" t="str">
        <f t="shared" si="7"/>
        <v/>
      </c>
    </row>
    <row r="209" spans="1:16" x14ac:dyDescent="0.25">
      <c r="B209">
        <v>30</v>
      </c>
      <c r="C209" t="s">
        <v>27</v>
      </c>
      <c r="F209">
        <v>20</v>
      </c>
      <c r="G209" s="1">
        <v>1.2844228509279483</v>
      </c>
      <c r="H209" s="1">
        <v>0.67457253901450709</v>
      </c>
      <c r="I209" s="19">
        <v>4.3344103714953598E-2</v>
      </c>
      <c r="O209" s="2" t="str">
        <f t="shared" si="6"/>
        <v/>
      </c>
      <c r="P209" s="2" t="str">
        <f t="shared" si="7"/>
        <v/>
      </c>
    </row>
    <row r="210" spans="1:16" x14ac:dyDescent="0.25">
      <c r="B210">
        <v>40</v>
      </c>
      <c r="C210" t="s">
        <v>30</v>
      </c>
      <c r="F210">
        <v>20</v>
      </c>
      <c r="G210" s="1">
        <v>1.8523663879175478</v>
      </c>
      <c r="H210" s="1">
        <v>0.15183635308622023</v>
      </c>
      <c r="I210" s="19">
        <v>5.9160600070792602E-2</v>
      </c>
      <c r="O210" s="2" t="str">
        <f t="shared" si="6"/>
        <v/>
      </c>
      <c r="P210" s="2" t="str">
        <f t="shared" si="7"/>
        <v/>
      </c>
    </row>
    <row r="211" spans="1:16" x14ac:dyDescent="0.25">
      <c r="B211">
        <v>50</v>
      </c>
      <c r="C211" t="s">
        <v>0</v>
      </c>
      <c r="D211" t="s">
        <v>103</v>
      </c>
      <c r="F211">
        <v>40</v>
      </c>
      <c r="G211" s="1">
        <v>0.4</v>
      </c>
      <c r="H211" s="1">
        <v>0.27625308872995746</v>
      </c>
      <c r="I211" s="19">
        <v>0.134941999254343</v>
      </c>
      <c r="O211" s="2" t="str">
        <f t="shared" si="6"/>
        <v/>
      </c>
      <c r="P211" s="2" t="str">
        <f t="shared" si="7"/>
        <v/>
      </c>
    </row>
    <row r="212" spans="1:16" x14ac:dyDescent="0.25">
      <c r="A212" t="s">
        <v>89</v>
      </c>
      <c r="B212">
        <v>10</v>
      </c>
      <c r="C212" t="s">
        <v>25</v>
      </c>
      <c r="F212">
        <v>20</v>
      </c>
      <c r="G212" s="1">
        <v>1.1691673864185377</v>
      </c>
      <c r="H212" s="1">
        <v>0.69494790112779992</v>
      </c>
      <c r="I212" s="19">
        <v>8.5523607660504999E-2</v>
      </c>
      <c r="J212" s="2">
        <v>79.150232542004929</v>
      </c>
      <c r="K212" t="s">
        <v>116</v>
      </c>
      <c r="L212">
        <f>IF(K212="Small",0.5,IF(K212="Medium",1.3,6.1))</f>
        <v>0.5</v>
      </c>
      <c r="N212" s="2">
        <f>J212+L212+M212</f>
        <v>79.650232542004929</v>
      </c>
      <c r="O212" s="2">
        <f t="shared" si="6"/>
        <v>0.5</v>
      </c>
      <c r="P212" s="2">
        <f t="shared" si="7"/>
        <v>119.4753488130074</v>
      </c>
    </row>
    <row r="213" spans="1:16" x14ac:dyDescent="0.25">
      <c r="B213">
        <v>20</v>
      </c>
      <c r="C213" t="s">
        <v>29</v>
      </c>
      <c r="F213">
        <v>20</v>
      </c>
      <c r="G213" s="1">
        <v>2.8</v>
      </c>
      <c r="H213" s="1">
        <v>0.41451205897704335</v>
      </c>
      <c r="I213" s="19">
        <v>9.26516014465672E-2</v>
      </c>
      <c r="O213" s="2" t="str">
        <f t="shared" si="6"/>
        <v/>
      </c>
      <c r="P213" s="2" t="str">
        <f t="shared" si="7"/>
        <v/>
      </c>
    </row>
    <row r="214" spans="1:16" x14ac:dyDescent="0.25">
      <c r="B214">
        <v>30</v>
      </c>
      <c r="C214" t="s">
        <v>27</v>
      </c>
      <c r="F214">
        <v>20</v>
      </c>
      <c r="G214" s="1">
        <v>0.50057670770824392</v>
      </c>
      <c r="H214" s="1">
        <v>0.84218995972480382</v>
      </c>
      <c r="I214" s="19">
        <v>4.3344103714953598E-2</v>
      </c>
      <c r="O214" s="2" t="str">
        <f t="shared" si="6"/>
        <v/>
      </c>
      <c r="P214" s="2" t="str">
        <f t="shared" si="7"/>
        <v/>
      </c>
    </row>
    <row r="215" spans="1:16" x14ac:dyDescent="0.25">
      <c r="B215">
        <v>40</v>
      </c>
      <c r="C215" t="s">
        <v>30</v>
      </c>
      <c r="F215">
        <v>20</v>
      </c>
      <c r="G215" s="1">
        <v>0.93428586119651214</v>
      </c>
      <c r="H215" s="1">
        <v>0.284044571406119</v>
      </c>
      <c r="I215" s="19">
        <v>5.9160600070792602E-2</v>
      </c>
      <c r="O215" s="2" t="str">
        <f t="shared" si="6"/>
        <v/>
      </c>
      <c r="P215" s="2" t="str">
        <f t="shared" si="7"/>
        <v/>
      </c>
    </row>
    <row r="216" spans="1:16" x14ac:dyDescent="0.25">
      <c r="B216">
        <v>50</v>
      </c>
      <c r="C216" t="s">
        <v>0</v>
      </c>
      <c r="D216" t="s">
        <v>103</v>
      </c>
      <c r="F216">
        <v>40</v>
      </c>
      <c r="G216" s="1">
        <v>1.2870194990982615</v>
      </c>
      <c r="H216" s="1">
        <v>0.26882560440930015</v>
      </c>
      <c r="I216" s="19">
        <v>0.134941999254343</v>
      </c>
      <c r="O216" s="2" t="str">
        <f t="shared" si="6"/>
        <v/>
      </c>
      <c r="P216" s="2" t="str">
        <f t="shared" si="7"/>
        <v/>
      </c>
    </row>
    <row r="217" spans="1:16" x14ac:dyDescent="0.25">
      <c r="A217" t="s">
        <v>90</v>
      </c>
      <c r="B217">
        <v>10</v>
      </c>
      <c r="C217" t="s">
        <v>25</v>
      </c>
      <c r="F217">
        <v>20</v>
      </c>
      <c r="G217" s="1">
        <v>0.16532154760949891</v>
      </c>
      <c r="H217" s="1">
        <v>0.1111398459290841</v>
      </c>
      <c r="I217" s="19">
        <v>8.5523607660504999E-2</v>
      </c>
      <c r="J217" s="2">
        <v>78.332006161453705</v>
      </c>
      <c r="K217" t="s">
        <v>116</v>
      </c>
      <c r="L217">
        <f>IF(K217="Small",0.5,IF(K217="Medium",1.3,6.1))</f>
        <v>0.5</v>
      </c>
      <c r="N217" s="2">
        <f>J217+L217+M217</f>
        <v>78.832006161453705</v>
      </c>
      <c r="O217" s="2">
        <f t="shared" si="6"/>
        <v>0.5</v>
      </c>
      <c r="P217" s="2">
        <f t="shared" si="7"/>
        <v>118.24800924218056</v>
      </c>
    </row>
    <row r="218" spans="1:16" x14ac:dyDescent="0.25">
      <c r="B218">
        <v>20</v>
      </c>
      <c r="C218" t="s">
        <v>29</v>
      </c>
      <c r="F218">
        <v>20</v>
      </c>
      <c r="G218" s="1">
        <v>2.8</v>
      </c>
      <c r="H218" s="1">
        <v>1.08</v>
      </c>
      <c r="I218" s="19">
        <v>9.26516014465672E-2</v>
      </c>
      <c r="O218" s="2" t="str">
        <f t="shared" si="6"/>
        <v/>
      </c>
      <c r="P218" s="2" t="str">
        <f t="shared" si="7"/>
        <v/>
      </c>
    </row>
    <row r="219" spans="1:16" x14ac:dyDescent="0.25">
      <c r="B219">
        <v>30</v>
      </c>
      <c r="C219" t="s">
        <v>27</v>
      </c>
      <c r="F219">
        <v>20</v>
      </c>
      <c r="G219" s="1">
        <v>0.41446750799050425</v>
      </c>
      <c r="H219" s="1">
        <v>0.26293903121281159</v>
      </c>
      <c r="I219" s="19">
        <v>4.3344103714953598E-2</v>
      </c>
      <c r="O219" s="2" t="str">
        <f t="shared" si="6"/>
        <v/>
      </c>
      <c r="P219" s="2" t="str">
        <f t="shared" si="7"/>
        <v/>
      </c>
    </row>
    <row r="220" spans="1:16" x14ac:dyDescent="0.25">
      <c r="B220">
        <v>40</v>
      </c>
      <c r="C220" t="s">
        <v>30</v>
      </c>
      <c r="F220">
        <v>20</v>
      </c>
      <c r="G220" s="1">
        <v>1.59376143269421</v>
      </c>
      <c r="H220" s="1">
        <v>0.14000000000000001</v>
      </c>
      <c r="I220" s="19">
        <v>5.9160600070792602E-2</v>
      </c>
      <c r="O220" s="2" t="str">
        <f t="shared" si="6"/>
        <v/>
      </c>
      <c r="P220" s="2" t="str">
        <f t="shared" si="7"/>
        <v/>
      </c>
    </row>
    <row r="221" spans="1:16" x14ac:dyDescent="0.25">
      <c r="B221">
        <v>50</v>
      </c>
      <c r="C221" t="s">
        <v>0</v>
      </c>
      <c r="D221" t="s">
        <v>103</v>
      </c>
      <c r="F221">
        <v>40</v>
      </c>
      <c r="G221" s="1">
        <v>0.8</v>
      </c>
      <c r="H221" s="1">
        <v>0.40533154852677911</v>
      </c>
      <c r="I221" s="19">
        <v>0.134941999254343</v>
      </c>
      <c r="O221" s="2" t="str">
        <f t="shared" si="6"/>
        <v/>
      </c>
      <c r="P221" s="2" t="str">
        <f t="shared" si="7"/>
        <v/>
      </c>
    </row>
    <row r="222" spans="1:16" x14ac:dyDescent="0.25">
      <c r="A222" t="s">
        <v>91</v>
      </c>
      <c r="B222">
        <v>10</v>
      </c>
      <c r="C222" t="s">
        <v>25</v>
      </c>
      <c r="F222">
        <v>20</v>
      </c>
      <c r="G222" s="1">
        <v>0.71648239613397569</v>
      </c>
      <c r="H222" s="1">
        <v>0.76794040579262879</v>
      </c>
      <c r="I222" s="19">
        <v>8.5523607660504999E-2</v>
      </c>
      <c r="J222" s="2">
        <v>225.45332481241516</v>
      </c>
      <c r="K222" t="s">
        <v>117</v>
      </c>
      <c r="L222">
        <f>IF(K222="Small",0.5,IF(K222="Medium",1.3,6.1))</f>
        <v>1.3</v>
      </c>
      <c r="N222" s="2">
        <f>J222+L222+M222</f>
        <v>226.75332481241517</v>
      </c>
      <c r="O222" s="2">
        <f t="shared" si="6"/>
        <v>0.5</v>
      </c>
      <c r="P222" s="2">
        <f t="shared" si="7"/>
        <v>340.12998721862277</v>
      </c>
    </row>
    <row r="223" spans="1:16" x14ac:dyDescent="0.25">
      <c r="B223">
        <v>20</v>
      </c>
      <c r="C223" t="s">
        <v>29</v>
      </c>
      <c r="F223">
        <v>20</v>
      </c>
      <c r="G223" s="1">
        <v>2.2999999999999998</v>
      </c>
      <c r="H223" s="1">
        <v>1.53</v>
      </c>
      <c r="I223" s="19">
        <v>9.26516014465672E-2</v>
      </c>
      <c r="O223" s="2" t="str">
        <f t="shared" si="6"/>
        <v/>
      </c>
      <c r="P223" s="2" t="str">
        <f t="shared" si="7"/>
        <v/>
      </c>
    </row>
    <row r="224" spans="1:16" x14ac:dyDescent="0.25">
      <c r="B224">
        <v>30</v>
      </c>
      <c r="C224" t="s">
        <v>27</v>
      </c>
      <c r="F224">
        <v>20</v>
      </c>
      <c r="G224" s="1">
        <v>0.74751675077157587</v>
      </c>
      <c r="H224" s="1">
        <v>0.93862460546335258</v>
      </c>
      <c r="I224" s="19">
        <v>4.3344103714953598E-2</v>
      </c>
      <c r="O224" s="2" t="str">
        <f t="shared" si="6"/>
        <v/>
      </c>
      <c r="P224" s="2" t="str">
        <f t="shared" si="7"/>
        <v/>
      </c>
    </row>
    <row r="225" spans="1:16" x14ac:dyDescent="0.25">
      <c r="B225">
        <v>40</v>
      </c>
      <c r="C225" t="s">
        <v>30</v>
      </c>
      <c r="F225">
        <v>20</v>
      </c>
      <c r="G225" s="1">
        <v>6.5449517392983436E-2</v>
      </c>
      <c r="H225" s="1">
        <v>0.15</v>
      </c>
      <c r="I225" s="19">
        <v>5.9160600070792602E-2</v>
      </c>
      <c r="O225" s="2" t="str">
        <f t="shared" si="6"/>
        <v/>
      </c>
      <c r="P225" s="2" t="str">
        <f t="shared" si="7"/>
        <v/>
      </c>
    </row>
    <row r="226" spans="1:16" x14ac:dyDescent="0.25">
      <c r="B226">
        <v>50</v>
      </c>
      <c r="C226" t="s">
        <v>0</v>
      </c>
      <c r="D226" t="s">
        <v>85</v>
      </c>
      <c r="E226">
        <v>2</v>
      </c>
      <c r="F226">
        <v>40</v>
      </c>
      <c r="G226" s="1">
        <v>0.7516254974977068</v>
      </c>
      <c r="H226" s="1">
        <v>0.99354757912879987</v>
      </c>
      <c r="I226" s="19">
        <v>0.134941999254343</v>
      </c>
      <c r="O226" s="2" t="str">
        <f t="shared" si="6"/>
        <v/>
      </c>
      <c r="P226" s="2" t="str">
        <f t="shared" si="7"/>
        <v/>
      </c>
    </row>
    <row r="227" spans="1:16" x14ac:dyDescent="0.25">
      <c r="A227" t="s">
        <v>92</v>
      </c>
      <c r="B227">
        <v>10</v>
      </c>
      <c r="C227" t="s">
        <v>25</v>
      </c>
      <c r="F227">
        <v>20</v>
      </c>
      <c r="G227" s="1">
        <v>0.7</v>
      </c>
      <c r="H227" s="1">
        <v>0.49044416828866244</v>
      </c>
      <c r="I227" s="19">
        <v>8.5523607660504999E-2</v>
      </c>
      <c r="J227" s="2">
        <v>69.478271873497604</v>
      </c>
      <c r="K227" t="s">
        <v>116</v>
      </c>
      <c r="L227">
        <f>IF(K227="Small",0.5,IF(K227="Medium",1.3,6.1))</f>
        <v>0.5</v>
      </c>
      <c r="N227" s="2">
        <f>J227+L227+M227</f>
        <v>69.978271873497604</v>
      </c>
      <c r="O227" s="2">
        <f t="shared" si="6"/>
        <v>0.5</v>
      </c>
      <c r="P227" s="2">
        <f t="shared" si="7"/>
        <v>104.96740781024641</v>
      </c>
    </row>
    <row r="228" spans="1:16" x14ac:dyDescent="0.25">
      <c r="B228">
        <v>20</v>
      </c>
      <c r="C228" t="s">
        <v>29</v>
      </c>
      <c r="F228">
        <v>20</v>
      </c>
      <c r="G228" s="1">
        <v>2.8</v>
      </c>
      <c r="H228" s="1">
        <v>0.75</v>
      </c>
      <c r="I228" s="19">
        <v>9.26516014465672E-2</v>
      </c>
      <c r="O228" s="2" t="str">
        <f t="shared" si="6"/>
        <v/>
      </c>
      <c r="P228" s="2" t="str">
        <f t="shared" si="7"/>
        <v/>
      </c>
    </row>
    <row r="229" spans="1:16" x14ac:dyDescent="0.25">
      <c r="B229">
        <v>30</v>
      </c>
      <c r="C229" t="s">
        <v>27</v>
      </c>
      <c r="F229">
        <v>20</v>
      </c>
      <c r="G229" s="1">
        <v>0.38364285931583364</v>
      </c>
      <c r="H229" s="1">
        <v>1.9039539843200504E-2</v>
      </c>
      <c r="I229" s="19">
        <v>4.3344103714953598E-2</v>
      </c>
      <c r="O229" s="2" t="str">
        <f t="shared" si="6"/>
        <v/>
      </c>
      <c r="P229" s="2" t="str">
        <f t="shared" si="7"/>
        <v/>
      </c>
    </row>
    <row r="230" spans="1:16" x14ac:dyDescent="0.25">
      <c r="B230">
        <v>40</v>
      </c>
      <c r="C230" t="s">
        <v>30</v>
      </c>
      <c r="F230">
        <v>20</v>
      </c>
      <c r="G230" s="1">
        <v>1.192645062473638</v>
      </c>
      <c r="H230" s="1">
        <v>0.19</v>
      </c>
      <c r="I230" s="19">
        <v>5.9160600070792602E-2</v>
      </c>
      <c r="O230" s="2" t="str">
        <f t="shared" si="6"/>
        <v/>
      </c>
      <c r="P230" s="2" t="str">
        <f t="shared" si="7"/>
        <v/>
      </c>
    </row>
    <row r="231" spans="1:16" x14ac:dyDescent="0.25">
      <c r="B231">
        <v>50</v>
      </c>
      <c r="C231" t="s">
        <v>0</v>
      </c>
      <c r="D231" t="s">
        <v>103</v>
      </c>
      <c r="F231">
        <v>40</v>
      </c>
      <c r="G231" s="1">
        <v>3.8889304928952706E-2</v>
      </c>
      <c r="H231" s="1">
        <v>0.56258096816070735</v>
      </c>
      <c r="I231" s="19">
        <v>0.134941999254343</v>
      </c>
      <c r="O231" s="2" t="str">
        <f t="shared" si="6"/>
        <v/>
      </c>
      <c r="P231" s="2" t="str">
        <f t="shared" si="7"/>
        <v/>
      </c>
    </row>
    <row r="232" spans="1:16" x14ac:dyDescent="0.25">
      <c r="A232" t="s">
        <v>93</v>
      </c>
      <c r="B232">
        <v>10</v>
      </c>
      <c r="C232" t="s">
        <v>25</v>
      </c>
      <c r="F232">
        <v>15</v>
      </c>
      <c r="G232" s="1">
        <v>0.9</v>
      </c>
      <c r="H232" s="1">
        <v>0.16301300306013466</v>
      </c>
      <c r="I232" s="19">
        <v>8.5523607660504999E-2</v>
      </c>
      <c r="J232" s="2">
        <v>458.56520667683634</v>
      </c>
      <c r="K232" t="s">
        <v>122</v>
      </c>
      <c r="L232">
        <f>IF(K232="Small",0.5,IF(K232="Medium",1.3,6.1))</f>
        <v>6.1</v>
      </c>
      <c r="N232" s="2">
        <f>J232+L232+M232</f>
        <v>464.66520667683636</v>
      </c>
      <c r="O232" s="2">
        <f t="shared" si="6"/>
        <v>0.5</v>
      </c>
      <c r="P232" s="2">
        <f t="shared" si="7"/>
        <v>696.99781001525457</v>
      </c>
    </row>
    <row r="233" spans="1:16" x14ac:dyDescent="0.25">
      <c r="B233">
        <v>20</v>
      </c>
      <c r="C233" t="s">
        <v>31</v>
      </c>
      <c r="F233">
        <v>15</v>
      </c>
      <c r="G233" s="1">
        <v>1.407821146852841</v>
      </c>
      <c r="H233" s="1">
        <v>0.54155678277007346</v>
      </c>
      <c r="I233" s="19">
        <v>0.111421850244242</v>
      </c>
      <c r="O233" s="2" t="str">
        <f t="shared" si="6"/>
        <v/>
      </c>
      <c r="P233" s="2" t="str">
        <f t="shared" si="7"/>
        <v/>
      </c>
    </row>
    <row r="234" spans="1:16" x14ac:dyDescent="0.25">
      <c r="B234">
        <v>30</v>
      </c>
      <c r="C234" t="s">
        <v>28</v>
      </c>
      <c r="F234">
        <v>15</v>
      </c>
      <c r="G234" s="1">
        <v>0.10743714114733316</v>
      </c>
      <c r="H234" s="1">
        <v>0.44261475438998266</v>
      </c>
      <c r="I234" s="19">
        <v>5.0533608893815203E-2</v>
      </c>
      <c r="O234" s="2" t="str">
        <f t="shared" si="6"/>
        <v/>
      </c>
      <c r="P234" s="2" t="str">
        <f t="shared" si="7"/>
        <v/>
      </c>
    </row>
    <row r="235" spans="1:16" x14ac:dyDescent="0.25">
      <c r="B235">
        <v>40</v>
      </c>
      <c r="C235" t="s">
        <v>31</v>
      </c>
      <c r="F235">
        <v>15</v>
      </c>
      <c r="G235" s="1">
        <v>1.376535696066532</v>
      </c>
      <c r="H235" s="1">
        <v>0.46825655363040841</v>
      </c>
      <c r="I235" s="19">
        <v>0.111421850244242</v>
      </c>
      <c r="O235" s="2" t="str">
        <f t="shared" si="6"/>
        <v/>
      </c>
      <c r="P235" s="2" t="str">
        <f t="shared" si="7"/>
        <v/>
      </c>
    </row>
    <row r="236" spans="1:16" x14ac:dyDescent="0.25">
      <c r="B236">
        <v>50</v>
      </c>
      <c r="C236" t="s">
        <v>27</v>
      </c>
      <c r="F236">
        <v>15</v>
      </c>
      <c r="G236" s="1">
        <v>1.986390757818794</v>
      </c>
      <c r="H236" s="1">
        <v>0.55912483379519951</v>
      </c>
      <c r="I236" s="19">
        <v>4.3344103714953598E-2</v>
      </c>
      <c r="O236" s="2" t="str">
        <f t="shared" si="6"/>
        <v/>
      </c>
      <c r="P236" s="2" t="str">
        <f t="shared" si="7"/>
        <v/>
      </c>
    </row>
    <row r="237" spans="1:16" x14ac:dyDescent="0.25">
      <c r="B237">
        <v>60</v>
      </c>
      <c r="C237" t="s">
        <v>26</v>
      </c>
      <c r="F237">
        <v>15</v>
      </c>
      <c r="G237" s="1">
        <v>0.75612500911837066</v>
      </c>
      <c r="H237" s="1">
        <v>0.95706779275322462</v>
      </c>
      <c r="I237" s="19">
        <v>3.50421596453767E-2</v>
      </c>
      <c r="O237" s="2" t="str">
        <f t="shared" si="6"/>
        <v/>
      </c>
      <c r="P237" s="2" t="str">
        <f t="shared" si="7"/>
        <v/>
      </c>
    </row>
    <row r="238" spans="1:16" x14ac:dyDescent="0.25">
      <c r="B238">
        <v>70</v>
      </c>
      <c r="C238" t="s">
        <v>30</v>
      </c>
      <c r="F238">
        <v>15</v>
      </c>
      <c r="G238" s="1">
        <v>1.2929839504186353</v>
      </c>
      <c r="H238" s="1">
        <v>0.23</v>
      </c>
      <c r="I238" s="19">
        <v>5.9160600070792602E-2</v>
      </c>
      <c r="O238" s="2" t="str">
        <f t="shared" si="6"/>
        <v/>
      </c>
      <c r="P238" s="2" t="str">
        <f t="shared" si="7"/>
        <v/>
      </c>
    </row>
    <row r="239" spans="1:16" x14ac:dyDescent="0.25">
      <c r="B239">
        <v>80</v>
      </c>
      <c r="C239" t="s">
        <v>0</v>
      </c>
      <c r="D239" t="s">
        <v>87</v>
      </c>
      <c r="E239">
        <v>4</v>
      </c>
      <c r="F239">
        <v>25</v>
      </c>
      <c r="G239" s="1">
        <v>0.3</v>
      </c>
      <c r="H239" s="1">
        <v>0.2</v>
      </c>
      <c r="I239" s="19">
        <v>0.134941999254343</v>
      </c>
      <c r="O239" s="2" t="str">
        <f t="shared" si="6"/>
        <v/>
      </c>
      <c r="P239" s="2" t="str">
        <f t="shared" si="7"/>
        <v/>
      </c>
    </row>
    <row r="240" spans="1:16" x14ac:dyDescent="0.25">
      <c r="A240" t="s">
        <v>94</v>
      </c>
      <c r="B240">
        <v>10</v>
      </c>
      <c r="C240" t="s">
        <v>25</v>
      </c>
      <c r="F240">
        <v>15</v>
      </c>
      <c r="G240" s="1">
        <v>0.98380087820676154</v>
      </c>
      <c r="H240" s="1">
        <v>0.42259289280221812</v>
      </c>
      <c r="I240" s="19">
        <v>8.5523607660504999E-2</v>
      </c>
      <c r="J240" s="2">
        <v>108.10698121137843</v>
      </c>
      <c r="K240" t="s">
        <v>116</v>
      </c>
      <c r="L240">
        <f>IF(K240="Small",0.5,IF(K240="Medium",1.3,6.1))</f>
        <v>0.5</v>
      </c>
      <c r="N240" s="2">
        <f>J240+L240+M240</f>
        <v>108.60698121137843</v>
      </c>
      <c r="O240" s="2">
        <f t="shared" si="6"/>
        <v>0.5</v>
      </c>
      <c r="P240" s="2">
        <f t="shared" si="7"/>
        <v>162.91047181706764</v>
      </c>
    </row>
    <row r="241" spans="1:16" x14ac:dyDescent="0.25">
      <c r="B241">
        <v>20</v>
      </c>
      <c r="C241" t="s">
        <v>31</v>
      </c>
      <c r="F241">
        <v>15</v>
      </c>
      <c r="G241" s="1">
        <v>0.51127319838627661</v>
      </c>
      <c r="H241" s="1">
        <v>8.1229576749981103E-2</v>
      </c>
      <c r="I241" s="19">
        <v>0.111421850244242</v>
      </c>
      <c r="O241" s="2" t="str">
        <f t="shared" si="6"/>
        <v/>
      </c>
      <c r="P241" s="2" t="str">
        <f t="shared" si="7"/>
        <v/>
      </c>
    </row>
    <row r="242" spans="1:16" x14ac:dyDescent="0.25">
      <c r="B242">
        <v>30</v>
      </c>
      <c r="C242" t="s">
        <v>28</v>
      </c>
      <c r="F242">
        <v>15</v>
      </c>
      <c r="G242" s="1">
        <v>0.69633398376727951</v>
      </c>
      <c r="H242" s="1">
        <v>0.64473646250294092</v>
      </c>
      <c r="I242" s="19">
        <v>5.0533608893815203E-2</v>
      </c>
      <c r="O242" s="2" t="str">
        <f t="shared" si="6"/>
        <v/>
      </c>
      <c r="P242" s="2" t="str">
        <f t="shared" si="7"/>
        <v/>
      </c>
    </row>
    <row r="243" spans="1:16" x14ac:dyDescent="0.25">
      <c r="B243">
        <v>40</v>
      </c>
      <c r="C243" t="s">
        <v>31</v>
      </c>
      <c r="F243">
        <v>15</v>
      </c>
      <c r="G243" s="1">
        <v>0.71119126231284202</v>
      </c>
      <c r="H243" s="1">
        <v>0.73089235641862071</v>
      </c>
      <c r="I243" s="19">
        <v>0.111421850244242</v>
      </c>
      <c r="O243" s="2" t="str">
        <f t="shared" si="6"/>
        <v/>
      </c>
      <c r="P243" s="2" t="str">
        <f t="shared" si="7"/>
        <v/>
      </c>
    </row>
    <row r="244" spans="1:16" x14ac:dyDescent="0.25">
      <c r="B244">
        <v>50</v>
      </c>
      <c r="C244" t="s">
        <v>27</v>
      </c>
      <c r="F244">
        <v>15</v>
      </c>
      <c r="G244" s="1">
        <v>1.4246131386309002</v>
      </c>
      <c r="H244" s="1">
        <v>0.37596517223603676</v>
      </c>
      <c r="I244" s="19">
        <v>4.3344103714953598E-2</v>
      </c>
      <c r="O244" s="2" t="str">
        <f t="shared" si="6"/>
        <v/>
      </c>
      <c r="P244" s="2" t="str">
        <f t="shared" si="7"/>
        <v/>
      </c>
    </row>
    <row r="245" spans="1:16" x14ac:dyDescent="0.25">
      <c r="B245">
        <v>60</v>
      </c>
      <c r="C245" t="s">
        <v>26</v>
      </c>
      <c r="F245">
        <v>15</v>
      </c>
      <c r="G245" s="1">
        <v>0.69410060410573693</v>
      </c>
      <c r="H245" s="1">
        <v>0.30182876312135098</v>
      </c>
      <c r="I245" s="19">
        <v>3.50421596453767E-2</v>
      </c>
      <c r="O245" s="2" t="str">
        <f t="shared" si="6"/>
        <v/>
      </c>
      <c r="P245" s="2" t="str">
        <f t="shared" si="7"/>
        <v/>
      </c>
    </row>
    <row r="246" spans="1:16" x14ac:dyDescent="0.25">
      <c r="B246">
        <v>70</v>
      </c>
      <c r="C246" t="s">
        <v>30</v>
      </c>
      <c r="F246">
        <v>15</v>
      </c>
      <c r="G246" s="1">
        <v>1.8300083163147822</v>
      </c>
      <c r="H246" s="1">
        <v>0.25</v>
      </c>
      <c r="I246" s="19">
        <v>5.9160600070792602E-2</v>
      </c>
      <c r="O246" s="2" t="str">
        <f t="shared" si="6"/>
        <v/>
      </c>
      <c r="P246" s="2" t="str">
        <f t="shared" si="7"/>
        <v/>
      </c>
    </row>
    <row r="247" spans="1:16" x14ac:dyDescent="0.25">
      <c r="B247">
        <v>80</v>
      </c>
      <c r="C247" t="s">
        <v>0</v>
      </c>
      <c r="D247" t="s">
        <v>103</v>
      </c>
      <c r="F247">
        <v>25</v>
      </c>
      <c r="G247" s="1">
        <v>0.5</v>
      </c>
      <c r="H247" s="1">
        <v>0.21</v>
      </c>
      <c r="I247" s="19">
        <v>0.134941999254343</v>
      </c>
      <c r="O247" s="2" t="str">
        <f t="shared" si="6"/>
        <v/>
      </c>
      <c r="P247" s="2" t="str">
        <f t="shared" si="7"/>
        <v/>
      </c>
    </row>
    <row r="248" spans="1:16" x14ac:dyDescent="0.25">
      <c r="A248" t="s">
        <v>95</v>
      </c>
      <c r="B248">
        <v>10</v>
      </c>
      <c r="C248" t="s">
        <v>25</v>
      </c>
      <c r="F248">
        <v>15</v>
      </c>
      <c r="G248" s="1">
        <v>0.6</v>
      </c>
      <c r="H248" s="1">
        <v>0.84654423586639793</v>
      </c>
      <c r="I248" s="19">
        <v>8.5523607660504999E-2</v>
      </c>
      <c r="J248" s="2">
        <v>75.593588466466116</v>
      </c>
      <c r="K248" t="s">
        <v>116</v>
      </c>
      <c r="L248">
        <f>IF(K248="Small",0.5,IF(K248="Medium",1.3,6.1))</f>
        <v>0.5</v>
      </c>
      <c r="N248" s="2">
        <f>J248+L248+M248</f>
        <v>76.093588466466116</v>
      </c>
      <c r="O248" s="2">
        <f t="shared" si="6"/>
        <v>0.5</v>
      </c>
      <c r="P248" s="2">
        <f t="shared" si="7"/>
        <v>114.14038269969917</v>
      </c>
    </row>
    <row r="249" spans="1:16" x14ac:dyDescent="0.25">
      <c r="B249">
        <v>20</v>
      </c>
      <c r="C249" t="s">
        <v>31</v>
      </c>
      <c r="F249">
        <v>15</v>
      </c>
      <c r="G249" s="1">
        <v>0.89466740405472689</v>
      </c>
      <c r="H249" s="1">
        <v>0.29551943063273156</v>
      </c>
      <c r="I249" s="19">
        <v>0.111421850244242</v>
      </c>
      <c r="O249" s="2" t="str">
        <f t="shared" si="6"/>
        <v/>
      </c>
      <c r="P249" s="2" t="str">
        <f t="shared" si="7"/>
        <v/>
      </c>
    </row>
    <row r="250" spans="1:16" x14ac:dyDescent="0.25">
      <c r="B250">
        <v>30</v>
      </c>
      <c r="C250" t="s">
        <v>28</v>
      </c>
      <c r="F250">
        <v>15</v>
      </c>
      <c r="G250" s="1">
        <v>1.5234862535991451</v>
      </c>
      <c r="H250" s="1">
        <v>0.50921928897401791</v>
      </c>
      <c r="I250" s="19">
        <v>5.0533608893815203E-2</v>
      </c>
      <c r="O250" s="2" t="str">
        <f t="shared" si="6"/>
        <v/>
      </c>
      <c r="P250" s="2" t="str">
        <f t="shared" si="7"/>
        <v/>
      </c>
    </row>
    <row r="251" spans="1:16" x14ac:dyDescent="0.25">
      <c r="B251">
        <v>40</v>
      </c>
      <c r="C251" t="s">
        <v>31</v>
      </c>
      <c r="F251">
        <v>15</v>
      </c>
      <c r="G251" s="1">
        <v>1.3785391761744645</v>
      </c>
      <c r="H251" s="1">
        <v>0.3827802204086348</v>
      </c>
      <c r="I251" s="19">
        <v>0.111421850244242</v>
      </c>
      <c r="O251" s="2" t="str">
        <f t="shared" si="6"/>
        <v/>
      </c>
      <c r="P251" s="2" t="str">
        <f t="shared" si="7"/>
        <v/>
      </c>
    </row>
    <row r="252" spans="1:16" x14ac:dyDescent="0.25">
      <c r="B252">
        <v>50</v>
      </c>
      <c r="C252" t="s">
        <v>27</v>
      </c>
      <c r="F252">
        <v>15</v>
      </c>
      <c r="G252" s="1">
        <v>0.30242863508452156</v>
      </c>
      <c r="H252" s="1">
        <v>0.36824506961093362</v>
      </c>
      <c r="I252" s="19">
        <v>4.3344103714953598E-2</v>
      </c>
      <c r="O252" s="2" t="str">
        <f t="shared" si="6"/>
        <v/>
      </c>
      <c r="P252" s="2" t="str">
        <f t="shared" si="7"/>
        <v/>
      </c>
    </row>
    <row r="253" spans="1:16" x14ac:dyDescent="0.25">
      <c r="B253">
        <v>60</v>
      </c>
      <c r="C253" t="s">
        <v>26</v>
      </c>
      <c r="F253">
        <v>15</v>
      </c>
      <c r="G253" s="1">
        <v>1.4137939557822583</v>
      </c>
      <c r="H253" s="1">
        <v>0.56160243276689603</v>
      </c>
      <c r="I253" s="19">
        <v>3.50421596453767E-2</v>
      </c>
      <c r="O253" s="2" t="str">
        <f t="shared" si="6"/>
        <v/>
      </c>
      <c r="P253" s="2" t="str">
        <f t="shared" si="7"/>
        <v/>
      </c>
    </row>
    <row r="254" spans="1:16" x14ac:dyDescent="0.25">
      <c r="B254">
        <v>70</v>
      </c>
      <c r="C254" t="s">
        <v>30</v>
      </c>
      <c r="F254">
        <v>15</v>
      </c>
      <c r="G254" s="1">
        <v>1.0592730472484908</v>
      </c>
      <c r="H254" s="1">
        <v>0.26543392128638643</v>
      </c>
      <c r="I254" s="19">
        <v>5.9160600070792602E-2</v>
      </c>
      <c r="O254" s="2" t="str">
        <f t="shared" si="6"/>
        <v/>
      </c>
      <c r="P254" s="2" t="str">
        <f t="shared" si="7"/>
        <v/>
      </c>
    </row>
    <row r="255" spans="1:16" x14ac:dyDescent="0.25">
      <c r="B255">
        <v>80</v>
      </c>
      <c r="C255" t="s">
        <v>0</v>
      </c>
      <c r="D255" t="s">
        <v>103</v>
      </c>
      <c r="F255">
        <v>25</v>
      </c>
      <c r="G255" s="1">
        <v>0.1</v>
      </c>
      <c r="H255" s="1">
        <v>0.44316641294124015</v>
      </c>
      <c r="I255" s="19">
        <v>0.134941999254343</v>
      </c>
      <c r="O255" s="2" t="str">
        <f t="shared" si="6"/>
        <v/>
      </c>
      <c r="P255" s="2" t="str">
        <f t="shared" si="7"/>
        <v/>
      </c>
    </row>
    <row r="256" spans="1:16" x14ac:dyDescent="0.25">
      <c r="A256" t="s">
        <v>96</v>
      </c>
      <c r="B256">
        <v>10</v>
      </c>
      <c r="C256" t="s">
        <v>25</v>
      </c>
      <c r="F256">
        <v>15</v>
      </c>
      <c r="G256" s="1">
        <v>0.2</v>
      </c>
      <c r="H256" s="1">
        <v>0.38767715343398224</v>
      </c>
      <c r="I256" s="19">
        <v>8.5523607660504999E-2</v>
      </c>
      <c r="J256" s="2">
        <v>251.43715367747393</v>
      </c>
      <c r="K256" t="s">
        <v>117</v>
      </c>
      <c r="L256">
        <f>IF(K256="Small",0.5,IF(K256="Medium",1.3,6.1))</f>
        <v>1.3</v>
      </c>
      <c r="N256" s="2">
        <f>J256+L256+M256</f>
        <v>252.73715367747394</v>
      </c>
      <c r="O256" s="2">
        <f t="shared" si="6"/>
        <v>0.5</v>
      </c>
      <c r="P256" s="2">
        <f t="shared" si="7"/>
        <v>379.10573051621088</v>
      </c>
    </row>
    <row r="257" spans="1:16" x14ac:dyDescent="0.25">
      <c r="B257">
        <v>20</v>
      </c>
      <c r="C257" t="s">
        <v>31</v>
      </c>
      <c r="F257">
        <v>15</v>
      </c>
      <c r="G257" s="1">
        <v>1.9923859740591201</v>
      </c>
      <c r="H257" s="1">
        <v>9.1167517328089476E-2</v>
      </c>
      <c r="I257" s="19">
        <v>0.111421850244242</v>
      </c>
      <c r="O257" s="2" t="str">
        <f t="shared" si="6"/>
        <v/>
      </c>
      <c r="P257" s="2" t="str">
        <f t="shared" si="7"/>
        <v/>
      </c>
    </row>
    <row r="258" spans="1:16" x14ac:dyDescent="0.25">
      <c r="B258">
        <v>30</v>
      </c>
      <c r="C258" t="s">
        <v>28</v>
      </c>
      <c r="F258">
        <v>15</v>
      </c>
      <c r="G258" s="1">
        <v>0.59621083400006936</v>
      </c>
      <c r="H258" s="1">
        <v>0.30660374078625785</v>
      </c>
      <c r="I258" s="19">
        <v>5.0533608893815203E-2</v>
      </c>
      <c r="O258" s="2" t="str">
        <f t="shared" si="6"/>
        <v/>
      </c>
      <c r="P258" s="2" t="str">
        <f t="shared" si="7"/>
        <v/>
      </c>
    </row>
    <row r="259" spans="1:16" x14ac:dyDescent="0.25">
      <c r="B259">
        <v>40</v>
      </c>
      <c r="C259" t="s">
        <v>31</v>
      </c>
      <c r="F259">
        <v>15</v>
      </c>
      <c r="G259" s="1">
        <v>1.3792332613601341</v>
      </c>
      <c r="H259" s="1">
        <v>0.48600493796692901</v>
      </c>
      <c r="I259" s="19">
        <v>0.111421850244242</v>
      </c>
      <c r="O259" s="2" t="str">
        <f t="shared" ref="O259:O287" si="8">IF(N259=0, "", 0.5)</f>
        <v/>
      </c>
      <c r="P259" s="2" t="str">
        <f t="shared" ref="P259:P287" si="9">IF(N259=0, "", N259*(1+O259))</f>
        <v/>
      </c>
    </row>
    <row r="260" spans="1:16" x14ac:dyDescent="0.25">
      <c r="B260">
        <v>50</v>
      </c>
      <c r="C260" t="s">
        <v>27</v>
      </c>
      <c r="F260">
        <v>15</v>
      </c>
      <c r="G260" s="1">
        <v>0.63639330619750889</v>
      </c>
      <c r="H260" s="1">
        <v>0.34130947023071634</v>
      </c>
      <c r="I260" s="19">
        <v>4.3344103714953598E-2</v>
      </c>
      <c r="O260" s="2" t="str">
        <f t="shared" si="8"/>
        <v/>
      </c>
      <c r="P260" s="2" t="str">
        <f t="shared" si="9"/>
        <v/>
      </c>
    </row>
    <row r="261" spans="1:16" x14ac:dyDescent="0.25">
      <c r="B261">
        <v>60</v>
      </c>
      <c r="C261" t="s">
        <v>26</v>
      </c>
      <c r="F261">
        <v>15</v>
      </c>
      <c r="G261" s="1">
        <v>1.7956575457926416</v>
      </c>
      <c r="H261" s="1">
        <v>0.59516390010010711</v>
      </c>
      <c r="I261" s="19">
        <v>3.50421596453767E-2</v>
      </c>
      <c r="O261" s="2" t="str">
        <f t="shared" si="8"/>
        <v/>
      </c>
      <c r="P261" s="2" t="str">
        <f t="shared" si="9"/>
        <v/>
      </c>
    </row>
    <row r="262" spans="1:16" x14ac:dyDescent="0.25">
      <c r="B262">
        <v>70</v>
      </c>
      <c r="C262" t="s">
        <v>30</v>
      </c>
      <c r="F262">
        <v>15</v>
      </c>
      <c r="G262" s="1">
        <v>1.4337716323684762</v>
      </c>
      <c r="H262" s="1">
        <v>0.08</v>
      </c>
      <c r="I262" s="19">
        <v>5.9160600070792602E-2</v>
      </c>
      <c r="O262" s="2" t="str">
        <f t="shared" si="8"/>
        <v/>
      </c>
      <c r="P262" s="2" t="str">
        <f t="shared" si="9"/>
        <v/>
      </c>
    </row>
    <row r="263" spans="1:16" x14ac:dyDescent="0.25">
      <c r="B263">
        <v>80</v>
      </c>
      <c r="C263" t="s">
        <v>0</v>
      </c>
      <c r="D263" t="s">
        <v>79</v>
      </c>
      <c r="E263">
        <v>1</v>
      </c>
      <c r="F263">
        <v>25</v>
      </c>
      <c r="G263" s="1">
        <v>0.69226047717568817</v>
      </c>
      <c r="H263" s="1">
        <v>0.57999999999999996</v>
      </c>
      <c r="I263" s="19">
        <v>0.134941999254343</v>
      </c>
      <c r="O263" s="2" t="str">
        <f t="shared" si="8"/>
        <v/>
      </c>
      <c r="P263" s="2" t="str">
        <f t="shared" si="9"/>
        <v/>
      </c>
    </row>
    <row r="264" spans="1:16" x14ac:dyDescent="0.25">
      <c r="D264" t="s">
        <v>82</v>
      </c>
      <c r="E264">
        <v>1</v>
      </c>
      <c r="O264" s="2" t="str">
        <f t="shared" si="8"/>
        <v/>
      </c>
      <c r="P264" s="2" t="str">
        <f t="shared" si="9"/>
        <v/>
      </c>
    </row>
    <row r="265" spans="1:16" x14ac:dyDescent="0.25">
      <c r="D265" t="s">
        <v>90</v>
      </c>
      <c r="E265">
        <v>1</v>
      </c>
      <c r="O265" s="2" t="str">
        <f t="shared" si="8"/>
        <v/>
      </c>
      <c r="P265" s="2" t="str">
        <f t="shared" si="9"/>
        <v/>
      </c>
    </row>
    <row r="266" spans="1:16" x14ac:dyDescent="0.25">
      <c r="A266" t="s">
        <v>97</v>
      </c>
      <c r="B266">
        <v>10</v>
      </c>
      <c r="C266" t="s">
        <v>25</v>
      </c>
      <c r="F266">
        <v>10</v>
      </c>
      <c r="G266" s="1">
        <v>0.1</v>
      </c>
      <c r="H266" s="1">
        <v>0.63844359472454681</v>
      </c>
      <c r="I266" s="19">
        <v>8.5523607660504999E-2</v>
      </c>
      <c r="J266" s="2">
        <v>270.15730694699863</v>
      </c>
      <c r="K266" t="s">
        <v>117</v>
      </c>
      <c r="L266">
        <f>IF(K266="Small",0.5,IF(K266="Medium",1.3,6.1))</f>
        <v>1.3</v>
      </c>
      <c r="N266" s="2">
        <f>J266+L266+M266</f>
        <v>271.45730694699864</v>
      </c>
      <c r="O266" s="2">
        <f t="shared" si="8"/>
        <v>0.5</v>
      </c>
      <c r="P266" s="2">
        <f t="shared" si="9"/>
        <v>407.18596042049796</v>
      </c>
    </row>
    <row r="267" spans="1:16" x14ac:dyDescent="0.25">
      <c r="B267">
        <v>20</v>
      </c>
      <c r="C267" t="s">
        <v>31</v>
      </c>
      <c r="F267">
        <v>10</v>
      </c>
      <c r="G267" s="1">
        <v>0.21286891556132437</v>
      </c>
      <c r="H267" s="1">
        <v>0.21042646921396391</v>
      </c>
      <c r="I267" s="19">
        <v>0.111421850244242</v>
      </c>
      <c r="O267" s="2" t="str">
        <f t="shared" si="8"/>
        <v/>
      </c>
      <c r="P267" s="2" t="str">
        <f t="shared" si="9"/>
        <v/>
      </c>
    </row>
    <row r="268" spans="1:16" x14ac:dyDescent="0.25">
      <c r="B268">
        <v>30</v>
      </c>
      <c r="C268" t="s">
        <v>28</v>
      </c>
      <c r="F268">
        <v>10</v>
      </c>
      <c r="G268" s="1">
        <v>0.54000751140183789</v>
      </c>
      <c r="H268" s="1">
        <v>0.60842001855530992</v>
      </c>
      <c r="I268" s="19">
        <v>5.0533608893815203E-2</v>
      </c>
      <c r="O268" s="2" t="str">
        <f t="shared" si="8"/>
        <v/>
      </c>
      <c r="P268" s="2" t="str">
        <f t="shared" si="9"/>
        <v/>
      </c>
    </row>
    <row r="269" spans="1:16" x14ac:dyDescent="0.25">
      <c r="B269">
        <v>40</v>
      </c>
      <c r="C269" t="s">
        <v>31</v>
      </c>
      <c r="F269">
        <v>10</v>
      </c>
      <c r="G269" s="1">
        <v>9.9179428623368926E-2</v>
      </c>
      <c r="H269" s="1">
        <v>0.43414518289501824</v>
      </c>
      <c r="I269" s="19">
        <v>0.111421850244242</v>
      </c>
      <c r="O269" s="2" t="str">
        <f t="shared" si="8"/>
        <v/>
      </c>
      <c r="P269" s="2" t="str">
        <f t="shared" si="9"/>
        <v/>
      </c>
    </row>
    <row r="270" spans="1:16" x14ac:dyDescent="0.25">
      <c r="B270">
        <v>50</v>
      </c>
      <c r="C270" t="s">
        <v>27</v>
      </c>
      <c r="F270">
        <v>10</v>
      </c>
      <c r="G270" s="1">
        <v>1.7691353456419003</v>
      </c>
      <c r="H270" s="1">
        <v>0.57061193569381019</v>
      </c>
      <c r="I270" s="19">
        <v>4.3344103714953598E-2</v>
      </c>
      <c r="O270" s="2" t="str">
        <f t="shared" si="8"/>
        <v/>
      </c>
      <c r="P270" s="2" t="str">
        <f t="shared" si="9"/>
        <v/>
      </c>
    </row>
    <row r="271" spans="1:16" x14ac:dyDescent="0.25">
      <c r="B271">
        <v>60</v>
      </c>
      <c r="C271" t="s">
        <v>26</v>
      </c>
      <c r="F271">
        <v>10</v>
      </c>
      <c r="G271" s="1">
        <v>0.3385851705922065</v>
      </c>
      <c r="H271" s="1">
        <v>0.61801446545489691</v>
      </c>
      <c r="I271" s="19">
        <v>3.50421596453767E-2</v>
      </c>
      <c r="O271" s="2" t="str">
        <f t="shared" si="8"/>
        <v/>
      </c>
      <c r="P271" s="2" t="str">
        <f t="shared" si="9"/>
        <v/>
      </c>
    </row>
    <row r="272" spans="1:16" x14ac:dyDescent="0.25">
      <c r="B272">
        <v>70</v>
      </c>
      <c r="C272" t="s">
        <v>30</v>
      </c>
      <c r="F272">
        <v>10</v>
      </c>
      <c r="G272" s="1">
        <v>1.1117335979145022</v>
      </c>
      <c r="H272" s="1">
        <v>0.24</v>
      </c>
      <c r="I272" s="19">
        <v>5.9160600070792602E-2</v>
      </c>
      <c r="O272" s="2" t="str">
        <f t="shared" si="8"/>
        <v/>
      </c>
      <c r="P272" s="2" t="str">
        <f t="shared" si="9"/>
        <v/>
      </c>
    </row>
    <row r="273" spans="1:16" x14ac:dyDescent="0.25">
      <c r="B273">
        <v>80</v>
      </c>
      <c r="C273" t="s">
        <v>0</v>
      </c>
      <c r="D273" t="s">
        <v>99</v>
      </c>
      <c r="E273">
        <v>2</v>
      </c>
      <c r="F273">
        <v>20</v>
      </c>
      <c r="G273" s="1">
        <v>0.80269847588420484</v>
      </c>
      <c r="H273" s="1">
        <v>0.36636110819450873</v>
      </c>
      <c r="I273" s="19">
        <v>0.134941999254343</v>
      </c>
      <c r="O273" s="2" t="str">
        <f t="shared" si="8"/>
        <v/>
      </c>
      <c r="P273" s="2" t="str">
        <f t="shared" si="9"/>
        <v/>
      </c>
    </row>
    <row r="274" spans="1:16" x14ac:dyDescent="0.25">
      <c r="A274" t="s">
        <v>98</v>
      </c>
      <c r="B274">
        <v>10</v>
      </c>
      <c r="C274" t="s">
        <v>31</v>
      </c>
      <c r="F274">
        <v>5</v>
      </c>
      <c r="G274" s="1">
        <v>1.6677688688396832</v>
      </c>
      <c r="H274" s="1">
        <v>0.8883457902895977</v>
      </c>
      <c r="I274" s="19">
        <v>0.111421850244242</v>
      </c>
      <c r="J274" s="2">
        <v>129.91494734440451</v>
      </c>
      <c r="K274" t="s">
        <v>116</v>
      </c>
      <c r="L274">
        <f>IF(K274="Small",0.5,IF(K274="Medium",1.3,6.1))</f>
        <v>0.5</v>
      </c>
      <c r="N274" s="2">
        <f>J274+L274+M274</f>
        <v>130.41494734440451</v>
      </c>
      <c r="O274" s="2">
        <f t="shared" si="8"/>
        <v>0.5</v>
      </c>
      <c r="P274" s="2">
        <f t="shared" si="9"/>
        <v>195.62242101660678</v>
      </c>
    </row>
    <row r="275" spans="1:16" x14ac:dyDescent="0.25">
      <c r="B275">
        <v>20</v>
      </c>
      <c r="C275" t="s">
        <v>30</v>
      </c>
      <c r="F275">
        <v>5</v>
      </c>
      <c r="G275" s="1">
        <v>1.2953457092410003</v>
      </c>
      <c r="H275" s="1">
        <v>0.13</v>
      </c>
      <c r="I275" s="19">
        <v>5.9160600070792602E-2</v>
      </c>
      <c r="O275" s="2" t="str">
        <f t="shared" si="8"/>
        <v/>
      </c>
      <c r="P275" s="2" t="str">
        <f t="shared" si="9"/>
        <v/>
      </c>
    </row>
    <row r="276" spans="1:16" x14ac:dyDescent="0.25">
      <c r="B276">
        <v>30</v>
      </c>
      <c r="C276" t="s">
        <v>31</v>
      </c>
      <c r="F276">
        <v>5</v>
      </c>
      <c r="G276" s="1">
        <v>0.78955603282825981</v>
      </c>
      <c r="H276" s="1">
        <v>9.0978884246580405E-2</v>
      </c>
      <c r="I276" s="19">
        <v>0.111421850244242</v>
      </c>
      <c r="O276" s="2" t="str">
        <f t="shared" si="8"/>
        <v/>
      </c>
      <c r="P276" s="2" t="str">
        <f t="shared" si="9"/>
        <v/>
      </c>
    </row>
    <row r="277" spans="1:16" x14ac:dyDescent="0.25">
      <c r="B277">
        <v>40</v>
      </c>
      <c r="C277" t="s">
        <v>27</v>
      </c>
      <c r="F277">
        <v>5</v>
      </c>
      <c r="G277" s="1">
        <v>1.7831410493457072</v>
      </c>
      <c r="H277" s="1">
        <v>0.89880079288637793</v>
      </c>
      <c r="I277" s="19">
        <v>4.3344103714953598E-2</v>
      </c>
      <c r="O277" s="2" t="str">
        <f t="shared" si="8"/>
        <v/>
      </c>
      <c r="P277" s="2" t="str">
        <f t="shared" si="9"/>
        <v/>
      </c>
    </row>
    <row r="278" spans="1:16" x14ac:dyDescent="0.25">
      <c r="B278">
        <v>50</v>
      </c>
      <c r="C278" t="s">
        <v>30</v>
      </c>
      <c r="F278">
        <v>5</v>
      </c>
      <c r="G278" s="1">
        <v>1.4731361137559038</v>
      </c>
      <c r="H278" s="1">
        <v>0.12</v>
      </c>
      <c r="I278" s="19">
        <v>5.9160600070792602E-2</v>
      </c>
      <c r="O278" s="2" t="str">
        <f t="shared" si="8"/>
        <v/>
      </c>
      <c r="P278" s="2" t="str">
        <f t="shared" si="9"/>
        <v/>
      </c>
    </row>
    <row r="279" spans="1:16" x14ac:dyDescent="0.25">
      <c r="B279">
        <v>60</v>
      </c>
      <c r="C279" t="s">
        <v>28</v>
      </c>
      <c r="F279">
        <v>5</v>
      </c>
      <c r="G279" s="1">
        <v>0.74059959988807811</v>
      </c>
      <c r="H279" s="1">
        <v>0.54614652810514375</v>
      </c>
      <c r="I279" s="19">
        <v>5.0533608893815203E-2</v>
      </c>
      <c r="O279" s="2" t="str">
        <f t="shared" si="8"/>
        <v/>
      </c>
      <c r="P279" s="2" t="str">
        <f t="shared" si="9"/>
        <v/>
      </c>
    </row>
    <row r="280" spans="1:16" x14ac:dyDescent="0.25">
      <c r="B280">
        <v>70</v>
      </c>
      <c r="C280" t="s">
        <v>30</v>
      </c>
      <c r="F280">
        <v>5</v>
      </c>
      <c r="G280" s="1">
        <v>1.1144754832545545</v>
      </c>
      <c r="H280" s="1">
        <v>0.16</v>
      </c>
      <c r="I280" s="19">
        <v>5.9160600070792602E-2</v>
      </c>
      <c r="O280" s="2" t="str">
        <f t="shared" si="8"/>
        <v/>
      </c>
      <c r="P280" s="2" t="str">
        <f t="shared" si="9"/>
        <v/>
      </c>
    </row>
    <row r="281" spans="1:16" x14ac:dyDescent="0.25">
      <c r="A281" t="s">
        <v>99</v>
      </c>
      <c r="B281">
        <v>10</v>
      </c>
      <c r="C281" t="s">
        <v>31</v>
      </c>
      <c r="F281">
        <v>5</v>
      </c>
      <c r="G281" s="1">
        <v>1.7534161363738119</v>
      </c>
      <c r="H281" s="1">
        <v>0.27633557973865797</v>
      </c>
      <c r="I281" s="19">
        <v>0.111421850244242</v>
      </c>
      <c r="J281" s="2">
        <v>94.066158655416913</v>
      </c>
      <c r="K281" t="s">
        <v>116</v>
      </c>
      <c r="L281">
        <f>IF(K281="Small",0.5,IF(K281="Medium",1.3,6.1))</f>
        <v>0.5</v>
      </c>
      <c r="N281" s="2">
        <f>J281+L281+M281</f>
        <v>94.566158655416913</v>
      </c>
      <c r="O281" s="2">
        <f t="shared" si="8"/>
        <v>0.5</v>
      </c>
      <c r="P281" s="2">
        <f t="shared" si="9"/>
        <v>141.84923798312536</v>
      </c>
    </row>
    <row r="282" spans="1:16" x14ac:dyDescent="0.25">
      <c r="B282">
        <v>20</v>
      </c>
      <c r="C282" t="s">
        <v>30</v>
      </c>
      <c r="F282">
        <v>5</v>
      </c>
      <c r="G282" s="1">
        <v>0.40453309469550702</v>
      </c>
      <c r="H282" s="1">
        <v>0.12</v>
      </c>
      <c r="I282" s="19">
        <v>5.9160600070792602E-2</v>
      </c>
      <c r="O282" s="2" t="str">
        <f t="shared" si="8"/>
        <v/>
      </c>
      <c r="P282" s="2" t="str">
        <f t="shared" si="9"/>
        <v/>
      </c>
    </row>
    <row r="283" spans="1:16" x14ac:dyDescent="0.25">
      <c r="B283">
        <v>30</v>
      </c>
      <c r="C283" t="s">
        <v>31</v>
      </c>
      <c r="F283">
        <v>5</v>
      </c>
      <c r="G283" s="1">
        <v>0.38750125398588353</v>
      </c>
      <c r="H283" s="1">
        <v>0.41085497071645899</v>
      </c>
      <c r="I283" s="19">
        <v>0.111421850244242</v>
      </c>
      <c r="O283" s="2" t="str">
        <f t="shared" si="8"/>
        <v/>
      </c>
      <c r="P283" s="2" t="str">
        <f t="shared" si="9"/>
        <v/>
      </c>
    </row>
    <row r="284" spans="1:16" x14ac:dyDescent="0.25">
      <c r="B284">
        <v>40</v>
      </c>
      <c r="C284" t="s">
        <v>27</v>
      </c>
      <c r="F284">
        <v>5</v>
      </c>
      <c r="G284" s="1">
        <v>1.7820644263570586</v>
      </c>
      <c r="H284" s="1">
        <v>0.6373316349558048</v>
      </c>
      <c r="I284" s="19">
        <v>4.3344103714953598E-2</v>
      </c>
      <c r="O284" s="2" t="str">
        <f t="shared" si="8"/>
        <v/>
      </c>
      <c r="P284" s="2" t="str">
        <f t="shared" si="9"/>
        <v/>
      </c>
    </row>
    <row r="285" spans="1:16" x14ac:dyDescent="0.25">
      <c r="B285">
        <v>50</v>
      </c>
      <c r="C285" t="s">
        <v>30</v>
      </c>
      <c r="F285">
        <v>5</v>
      </c>
      <c r="G285" s="1">
        <v>1.4420301743980455</v>
      </c>
      <c r="H285" s="1">
        <v>0.1</v>
      </c>
      <c r="I285" s="19">
        <v>5.9160600070792602E-2</v>
      </c>
      <c r="O285" s="2" t="str">
        <f t="shared" si="8"/>
        <v/>
      </c>
      <c r="P285" s="2" t="str">
        <f t="shared" si="9"/>
        <v/>
      </c>
    </row>
    <row r="286" spans="1:16" x14ac:dyDescent="0.25">
      <c r="B286">
        <v>60</v>
      </c>
      <c r="C286" t="s">
        <v>28</v>
      </c>
      <c r="F286">
        <v>5</v>
      </c>
      <c r="G286" s="1">
        <v>1.5451531708960602</v>
      </c>
      <c r="H286" s="1">
        <v>0.35270110998190707</v>
      </c>
      <c r="I286" s="19">
        <v>5.0533608893815203E-2</v>
      </c>
      <c r="O286" s="2" t="str">
        <f t="shared" si="8"/>
        <v/>
      </c>
      <c r="P286" s="2" t="str">
        <f t="shared" si="9"/>
        <v/>
      </c>
    </row>
    <row r="287" spans="1:16" x14ac:dyDescent="0.25">
      <c r="B287">
        <v>70</v>
      </c>
      <c r="C287" t="s">
        <v>30</v>
      </c>
      <c r="F287">
        <v>5</v>
      </c>
      <c r="G287" s="1">
        <v>1.8820392082638842</v>
      </c>
      <c r="H287" s="1">
        <v>0.2591988416017712</v>
      </c>
      <c r="I287" s="19">
        <v>5.9160600070792602E-2</v>
      </c>
      <c r="O287" s="2" t="str">
        <f t="shared" si="8"/>
        <v/>
      </c>
      <c r="P287" s="2" t="str">
        <f t="shared" si="9"/>
        <v/>
      </c>
    </row>
  </sheetData>
  <pageMargins left="0.7" right="0.7" top="0.75" bottom="0.75" header="0.3" footer="0.3"/>
  <pageSetup paperSize="9" orientation="portrait" r:id="rId1"/>
  <ignoredErrors>
    <ignoredError sqref="Q8:Q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DC6D-6DB4-4FC6-8D3E-C626666F0B96}">
  <dimension ref="A1:N97"/>
  <sheetViews>
    <sheetView workbookViewId="0">
      <selection activeCell="M9" sqref="M9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0.140625" customWidth="1"/>
    <col min="4" max="4" width="11.28515625" customWidth="1"/>
    <col min="6" max="6" width="13.42578125" bestFit="1" customWidth="1"/>
    <col min="7" max="9" width="10.7109375" customWidth="1"/>
    <col min="10" max="10" width="12.85546875" style="2" bestFit="1" customWidth="1"/>
    <col min="11" max="11" width="11.42578125" customWidth="1"/>
  </cols>
  <sheetData>
    <row r="1" spans="1:14" ht="59.25" customHeight="1" x14ac:dyDescent="0.25">
      <c r="A1" s="3" t="s">
        <v>47</v>
      </c>
      <c r="B1" s="4" t="s">
        <v>37</v>
      </c>
      <c r="C1" s="4" t="s">
        <v>3</v>
      </c>
      <c r="D1" s="4" t="s">
        <v>104</v>
      </c>
      <c r="E1" s="4" t="s">
        <v>107</v>
      </c>
      <c r="F1" s="4" t="s">
        <v>115</v>
      </c>
      <c r="G1" s="5" t="s">
        <v>34</v>
      </c>
      <c r="H1" s="6" t="s">
        <v>36</v>
      </c>
      <c r="I1" s="6" t="s">
        <v>155</v>
      </c>
      <c r="J1" s="6" t="s">
        <v>193</v>
      </c>
      <c r="K1" s="6" t="s">
        <v>118</v>
      </c>
      <c r="L1" s="31"/>
      <c r="N1" s="2"/>
    </row>
    <row r="2" spans="1:14" x14ac:dyDescent="0.25">
      <c r="A2" t="s">
        <v>173</v>
      </c>
      <c r="B2">
        <v>10</v>
      </c>
      <c r="C2" t="s">
        <v>25</v>
      </c>
      <c r="F2">
        <v>1</v>
      </c>
      <c r="G2" s="1">
        <v>0.3</v>
      </c>
      <c r="H2">
        <v>0.9</v>
      </c>
      <c r="I2">
        <v>8.5999999999999993E-2</v>
      </c>
      <c r="J2" s="2">
        <f>(SUM(G2:G5)+SUM(H2:H5))*30</f>
        <v>153</v>
      </c>
      <c r="K2" t="s">
        <v>142</v>
      </c>
    </row>
    <row r="3" spans="1:14" x14ac:dyDescent="0.25">
      <c r="B3">
        <v>20</v>
      </c>
      <c r="C3" t="s">
        <v>26</v>
      </c>
      <c r="F3">
        <v>1</v>
      </c>
      <c r="G3" s="1">
        <v>0.2</v>
      </c>
      <c r="H3">
        <v>1.5</v>
      </c>
      <c r="I3">
        <v>3.5000000000000003E-2</v>
      </c>
    </row>
    <row r="4" spans="1:14" x14ac:dyDescent="0.25">
      <c r="B4">
        <v>30</v>
      </c>
      <c r="C4" t="s">
        <v>28</v>
      </c>
      <c r="F4">
        <v>1</v>
      </c>
      <c r="G4" s="1">
        <v>0.1</v>
      </c>
      <c r="H4">
        <v>1.1000000000000001</v>
      </c>
      <c r="I4">
        <v>5.0999999999999997E-2</v>
      </c>
    </row>
    <row r="5" spans="1:14" x14ac:dyDescent="0.25">
      <c r="B5">
        <v>40</v>
      </c>
      <c r="C5" t="s">
        <v>0</v>
      </c>
      <c r="F5">
        <v>1</v>
      </c>
      <c r="G5" s="1">
        <v>0.8</v>
      </c>
      <c r="H5">
        <v>0.2</v>
      </c>
      <c r="I5">
        <v>0.13500000000000001</v>
      </c>
      <c r="M5" t="s">
        <v>19</v>
      </c>
    </row>
    <row r="6" spans="1:14" x14ac:dyDescent="0.25">
      <c r="A6" t="s">
        <v>174</v>
      </c>
      <c r="B6">
        <v>10</v>
      </c>
      <c r="C6" t="s">
        <v>25</v>
      </c>
      <c r="F6">
        <v>1</v>
      </c>
      <c r="G6" s="1">
        <v>1</v>
      </c>
      <c r="H6">
        <v>0.9</v>
      </c>
      <c r="I6">
        <v>8.5999999999999993E-2</v>
      </c>
      <c r="J6" s="2">
        <f>(SUM(G6:G9)+SUM(H6:H9))*30</f>
        <v>222</v>
      </c>
      <c r="K6" t="s">
        <v>142</v>
      </c>
      <c r="M6" t="s">
        <v>186</v>
      </c>
    </row>
    <row r="7" spans="1:14" x14ac:dyDescent="0.25">
      <c r="B7">
        <v>20</v>
      </c>
      <c r="C7" t="s">
        <v>26</v>
      </c>
      <c r="F7">
        <v>1</v>
      </c>
      <c r="G7" s="1">
        <v>0.1</v>
      </c>
      <c r="H7">
        <v>2.1</v>
      </c>
      <c r="I7">
        <v>3.5000000000000003E-2</v>
      </c>
      <c r="M7" t="s">
        <v>187</v>
      </c>
    </row>
    <row r="8" spans="1:14" x14ac:dyDescent="0.25">
      <c r="B8">
        <v>30</v>
      </c>
      <c r="C8" t="s">
        <v>28</v>
      </c>
      <c r="F8">
        <v>1</v>
      </c>
      <c r="G8" s="1">
        <v>0.1</v>
      </c>
      <c r="H8">
        <v>1.3</v>
      </c>
      <c r="I8">
        <v>5.0999999999999997E-2</v>
      </c>
      <c r="M8" t="s">
        <v>191</v>
      </c>
    </row>
    <row r="9" spans="1:14" x14ac:dyDescent="0.25">
      <c r="B9">
        <v>40</v>
      </c>
      <c r="C9" t="s">
        <v>0</v>
      </c>
      <c r="F9">
        <v>1</v>
      </c>
      <c r="G9" s="1">
        <v>0.6</v>
      </c>
      <c r="H9">
        <v>1.3</v>
      </c>
      <c r="I9">
        <v>0.13500000000000001</v>
      </c>
      <c r="M9" t="s">
        <v>194</v>
      </c>
    </row>
    <row r="10" spans="1:14" x14ac:dyDescent="0.25">
      <c r="A10" t="s">
        <v>175</v>
      </c>
      <c r="B10">
        <v>10</v>
      </c>
      <c r="C10" t="s">
        <v>25</v>
      </c>
      <c r="F10">
        <v>1</v>
      </c>
      <c r="G10" s="1">
        <v>0.6</v>
      </c>
      <c r="H10">
        <v>0.8</v>
      </c>
      <c r="I10">
        <v>8.5999999999999993E-2</v>
      </c>
      <c r="J10" s="2">
        <f>(SUM(G10:G13)+SUM(H10:H13))*30</f>
        <v>228</v>
      </c>
      <c r="K10" t="s">
        <v>142</v>
      </c>
    </row>
    <row r="11" spans="1:14" x14ac:dyDescent="0.25">
      <c r="B11">
        <v>20</v>
      </c>
      <c r="C11" t="s">
        <v>26</v>
      </c>
      <c r="F11">
        <v>1</v>
      </c>
      <c r="G11" s="1">
        <v>1.3</v>
      </c>
      <c r="H11">
        <v>2</v>
      </c>
      <c r="I11">
        <v>3.5000000000000003E-2</v>
      </c>
    </row>
    <row r="12" spans="1:14" x14ac:dyDescent="0.25">
      <c r="B12">
        <v>30</v>
      </c>
      <c r="C12" t="s">
        <v>28</v>
      </c>
      <c r="F12">
        <v>1</v>
      </c>
      <c r="G12" s="1">
        <v>0.8</v>
      </c>
      <c r="H12">
        <v>1.5</v>
      </c>
      <c r="I12">
        <v>5.0999999999999997E-2</v>
      </c>
    </row>
    <row r="13" spans="1:14" x14ac:dyDescent="0.25">
      <c r="B13">
        <v>40</v>
      </c>
      <c r="C13" t="s">
        <v>0</v>
      </c>
      <c r="F13">
        <v>1</v>
      </c>
      <c r="G13" s="1">
        <v>0.3</v>
      </c>
      <c r="H13">
        <v>0.3</v>
      </c>
      <c r="I13">
        <v>0.13500000000000001</v>
      </c>
    </row>
    <row r="14" spans="1:14" x14ac:dyDescent="0.25">
      <c r="A14" t="s">
        <v>176</v>
      </c>
      <c r="B14">
        <v>10</v>
      </c>
      <c r="C14" t="s">
        <v>25</v>
      </c>
      <c r="F14">
        <v>1</v>
      </c>
      <c r="G14" s="1">
        <v>0.2</v>
      </c>
      <c r="H14">
        <v>1.1000000000000001</v>
      </c>
      <c r="I14">
        <v>8.5999999999999993E-2</v>
      </c>
      <c r="J14" s="2">
        <f>(SUM(G14:G17)+SUM(H14:H17))*30</f>
        <v>156.00000000000003</v>
      </c>
      <c r="K14" t="s">
        <v>142</v>
      </c>
    </row>
    <row r="15" spans="1:14" x14ac:dyDescent="0.25">
      <c r="B15">
        <v>20</v>
      </c>
      <c r="C15" t="s">
        <v>26</v>
      </c>
      <c r="F15">
        <v>1</v>
      </c>
      <c r="G15" s="1">
        <v>0.1</v>
      </c>
      <c r="H15">
        <v>1.3</v>
      </c>
      <c r="I15">
        <v>3.5000000000000003E-2</v>
      </c>
    </row>
    <row r="16" spans="1:14" x14ac:dyDescent="0.25">
      <c r="B16">
        <v>30</v>
      </c>
      <c r="C16" t="s">
        <v>28</v>
      </c>
      <c r="F16">
        <v>1</v>
      </c>
      <c r="G16" s="1">
        <v>0.9</v>
      </c>
      <c r="H16">
        <v>0.6</v>
      </c>
      <c r="I16">
        <v>5.0999999999999997E-2</v>
      </c>
    </row>
    <row r="17" spans="1:11" x14ac:dyDescent="0.25">
      <c r="B17">
        <v>40</v>
      </c>
      <c r="C17" t="s">
        <v>0</v>
      </c>
      <c r="F17">
        <v>1</v>
      </c>
      <c r="G17" s="1">
        <v>0.6</v>
      </c>
      <c r="H17">
        <v>0.4</v>
      </c>
      <c r="I17">
        <v>0.13500000000000001</v>
      </c>
    </row>
    <row r="18" spans="1:11" x14ac:dyDescent="0.25">
      <c r="A18" t="s">
        <v>177</v>
      </c>
      <c r="B18">
        <v>10</v>
      </c>
      <c r="C18" t="s">
        <v>25</v>
      </c>
      <c r="F18">
        <v>1</v>
      </c>
      <c r="G18" s="1">
        <v>0.4</v>
      </c>
      <c r="H18">
        <v>0.6</v>
      </c>
      <c r="I18">
        <v>8.5999999999999993E-2</v>
      </c>
      <c r="J18" s="2">
        <f>(SUM(G18:G21)+SUM(H18:H21))*30</f>
        <v>216</v>
      </c>
      <c r="K18" t="s">
        <v>142</v>
      </c>
    </row>
    <row r="19" spans="1:11" x14ac:dyDescent="0.25">
      <c r="B19">
        <v>20</v>
      </c>
      <c r="C19" t="s">
        <v>26</v>
      </c>
      <c r="F19">
        <v>1</v>
      </c>
      <c r="G19" s="1">
        <v>0.2</v>
      </c>
      <c r="H19">
        <v>2.1</v>
      </c>
      <c r="I19">
        <v>3.5000000000000003E-2</v>
      </c>
    </row>
    <row r="20" spans="1:11" x14ac:dyDescent="0.25">
      <c r="B20">
        <v>30</v>
      </c>
      <c r="C20" t="s">
        <v>28</v>
      </c>
      <c r="F20">
        <v>1</v>
      </c>
      <c r="G20" s="1">
        <v>0.3</v>
      </c>
      <c r="H20">
        <v>0.9</v>
      </c>
      <c r="I20">
        <v>5.0999999999999997E-2</v>
      </c>
    </row>
    <row r="21" spans="1:11" x14ac:dyDescent="0.25">
      <c r="B21">
        <v>40</v>
      </c>
      <c r="C21" t="s">
        <v>0</v>
      </c>
      <c r="F21">
        <v>1</v>
      </c>
      <c r="G21" s="1">
        <v>1.1000000000000001</v>
      </c>
      <c r="H21">
        <v>1.6</v>
      </c>
      <c r="I21">
        <v>0.13500000000000001</v>
      </c>
    </row>
    <row r="22" spans="1:11" x14ac:dyDescent="0.25">
      <c r="A22" t="s">
        <v>178</v>
      </c>
      <c r="B22">
        <v>10</v>
      </c>
      <c r="C22" t="s">
        <v>25</v>
      </c>
      <c r="F22">
        <v>1</v>
      </c>
      <c r="G22" s="1">
        <v>0.4</v>
      </c>
      <c r="H22">
        <v>0.4</v>
      </c>
      <c r="I22">
        <v>8.5999999999999993E-2</v>
      </c>
      <c r="J22" s="2">
        <f>(SUM(G22:G25)+SUM(H22:H25))*30</f>
        <v>207</v>
      </c>
      <c r="K22" t="s">
        <v>142</v>
      </c>
    </row>
    <row r="23" spans="1:11" x14ac:dyDescent="0.25">
      <c r="B23">
        <v>20</v>
      </c>
      <c r="C23" t="s">
        <v>26</v>
      </c>
      <c r="F23">
        <v>1</v>
      </c>
      <c r="G23" s="1">
        <v>0.3</v>
      </c>
      <c r="H23">
        <v>1.7</v>
      </c>
      <c r="I23">
        <v>3.5000000000000003E-2</v>
      </c>
    </row>
    <row r="24" spans="1:11" x14ac:dyDescent="0.25">
      <c r="B24">
        <v>30</v>
      </c>
      <c r="C24" t="s">
        <v>28</v>
      </c>
      <c r="F24">
        <v>1</v>
      </c>
      <c r="G24" s="1">
        <v>0.6</v>
      </c>
      <c r="H24">
        <v>1.8</v>
      </c>
      <c r="I24">
        <v>5.0999999999999997E-2</v>
      </c>
    </row>
    <row r="25" spans="1:11" x14ac:dyDescent="0.25">
      <c r="B25">
        <v>40</v>
      </c>
      <c r="C25" t="s">
        <v>0</v>
      </c>
      <c r="F25">
        <v>1</v>
      </c>
      <c r="G25" s="1">
        <v>1.1000000000000001</v>
      </c>
      <c r="H25">
        <v>0.6</v>
      </c>
      <c r="I25">
        <v>0.13500000000000001</v>
      </c>
    </row>
    <row r="26" spans="1:11" x14ac:dyDescent="0.25">
      <c r="A26" t="s">
        <v>179</v>
      </c>
      <c r="B26">
        <v>10</v>
      </c>
      <c r="C26" t="s">
        <v>25</v>
      </c>
      <c r="F26">
        <v>1</v>
      </c>
      <c r="G26" s="1">
        <v>1</v>
      </c>
      <c r="H26">
        <v>0.5</v>
      </c>
      <c r="I26">
        <v>8.5999999999999993E-2</v>
      </c>
      <c r="J26" s="2">
        <f>(SUM(G26:G29)+SUM(H26:H29))*30</f>
        <v>248.99999999999997</v>
      </c>
      <c r="K26" t="s">
        <v>142</v>
      </c>
    </row>
    <row r="27" spans="1:11" x14ac:dyDescent="0.25">
      <c r="B27">
        <v>20</v>
      </c>
      <c r="C27" t="s">
        <v>26</v>
      </c>
      <c r="F27">
        <v>1</v>
      </c>
      <c r="G27" s="1">
        <v>1.8</v>
      </c>
      <c r="H27">
        <v>1.5</v>
      </c>
      <c r="I27">
        <v>3.5000000000000003E-2</v>
      </c>
    </row>
    <row r="28" spans="1:11" x14ac:dyDescent="0.25">
      <c r="B28">
        <v>30</v>
      </c>
      <c r="C28" t="s">
        <v>28</v>
      </c>
      <c r="F28">
        <v>1</v>
      </c>
      <c r="G28" s="1">
        <v>0.3</v>
      </c>
      <c r="H28">
        <v>1</v>
      </c>
      <c r="I28">
        <v>5.0999999999999997E-2</v>
      </c>
    </row>
    <row r="29" spans="1:11" x14ac:dyDescent="0.25">
      <c r="B29">
        <v>40</v>
      </c>
      <c r="C29" t="s">
        <v>0</v>
      </c>
      <c r="F29">
        <v>1</v>
      </c>
      <c r="G29" s="1">
        <v>1.3</v>
      </c>
      <c r="H29">
        <v>0.9</v>
      </c>
      <c r="I29">
        <v>0.13500000000000001</v>
      </c>
    </row>
    <row r="30" spans="1:11" x14ac:dyDescent="0.25">
      <c r="A30" t="s">
        <v>180</v>
      </c>
      <c r="B30">
        <v>10</v>
      </c>
      <c r="C30" t="s">
        <v>25</v>
      </c>
      <c r="F30">
        <v>1</v>
      </c>
      <c r="G30" s="1">
        <v>1.9</v>
      </c>
      <c r="H30">
        <v>0.8</v>
      </c>
      <c r="I30">
        <v>8.5999999999999993E-2</v>
      </c>
      <c r="J30" s="2">
        <f>(SUM(G30:G33)+SUM(H30:H33))*30</f>
        <v>285</v>
      </c>
      <c r="K30" t="s">
        <v>142</v>
      </c>
    </row>
    <row r="31" spans="1:11" x14ac:dyDescent="0.25">
      <c r="B31">
        <v>20</v>
      </c>
      <c r="C31" t="s">
        <v>26</v>
      </c>
      <c r="F31">
        <v>1</v>
      </c>
      <c r="G31" s="1">
        <v>0.6</v>
      </c>
      <c r="H31">
        <v>1.4</v>
      </c>
      <c r="I31">
        <v>3.5000000000000003E-2</v>
      </c>
    </row>
    <row r="32" spans="1:11" x14ac:dyDescent="0.25">
      <c r="B32">
        <v>30</v>
      </c>
      <c r="C32" t="s">
        <v>28</v>
      </c>
      <c r="F32">
        <v>1</v>
      </c>
      <c r="G32" s="1">
        <v>0.2</v>
      </c>
      <c r="H32">
        <v>2.4</v>
      </c>
      <c r="I32">
        <v>5.0999999999999997E-2</v>
      </c>
    </row>
    <row r="33" spans="1:11" x14ac:dyDescent="0.25">
      <c r="B33">
        <v>40</v>
      </c>
      <c r="C33" t="s">
        <v>0</v>
      </c>
      <c r="F33">
        <v>1</v>
      </c>
      <c r="G33" s="1">
        <v>1.2</v>
      </c>
      <c r="H33">
        <v>1</v>
      </c>
      <c r="I33">
        <v>0.13500000000000001</v>
      </c>
    </row>
    <row r="34" spans="1:11" x14ac:dyDescent="0.25">
      <c r="A34" t="s">
        <v>181</v>
      </c>
      <c r="B34">
        <v>10</v>
      </c>
      <c r="C34" t="s">
        <v>25</v>
      </c>
      <c r="F34">
        <v>1</v>
      </c>
      <c r="G34" s="1">
        <v>1.2</v>
      </c>
      <c r="H34">
        <v>0.5</v>
      </c>
      <c r="I34">
        <v>8.5999999999999993E-2</v>
      </c>
      <c r="J34" s="2">
        <f>(SUM(G34:G37)+SUM(H34:H37))*30</f>
        <v>270</v>
      </c>
      <c r="K34" t="s">
        <v>142</v>
      </c>
    </row>
    <row r="35" spans="1:11" x14ac:dyDescent="0.25">
      <c r="B35">
        <v>20</v>
      </c>
      <c r="C35" t="s">
        <v>26</v>
      </c>
      <c r="F35">
        <v>1</v>
      </c>
      <c r="G35" s="1">
        <v>1.9</v>
      </c>
      <c r="H35">
        <v>1.3</v>
      </c>
      <c r="I35">
        <v>3.5000000000000003E-2</v>
      </c>
    </row>
    <row r="36" spans="1:11" x14ac:dyDescent="0.25">
      <c r="B36">
        <v>30</v>
      </c>
      <c r="C36" t="s">
        <v>28</v>
      </c>
      <c r="F36">
        <v>1</v>
      </c>
      <c r="G36" s="1">
        <v>1.2</v>
      </c>
      <c r="H36">
        <v>1.6</v>
      </c>
      <c r="I36">
        <v>5.0999999999999997E-2</v>
      </c>
    </row>
    <row r="37" spans="1:11" x14ac:dyDescent="0.25">
      <c r="B37">
        <v>40</v>
      </c>
      <c r="C37" t="s">
        <v>0</v>
      </c>
      <c r="F37">
        <v>1</v>
      </c>
      <c r="G37" s="1">
        <v>0.2</v>
      </c>
      <c r="H37">
        <v>1.1000000000000001</v>
      </c>
      <c r="I37">
        <v>0.13500000000000001</v>
      </c>
    </row>
    <row r="38" spans="1:11" x14ac:dyDescent="0.25">
      <c r="A38" t="s">
        <v>183</v>
      </c>
      <c r="B38">
        <v>10</v>
      </c>
      <c r="C38" t="s">
        <v>25</v>
      </c>
      <c r="F38">
        <v>1</v>
      </c>
      <c r="G38" s="1">
        <v>0.4</v>
      </c>
      <c r="H38">
        <v>0.5</v>
      </c>
      <c r="I38">
        <v>8.5999999999999993E-2</v>
      </c>
      <c r="J38" s="2">
        <f>(SUM(G38:G41)+SUM(H38:H41))*30</f>
        <v>210</v>
      </c>
      <c r="K38" t="s">
        <v>142</v>
      </c>
    </row>
    <row r="39" spans="1:11" x14ac:dyDescent="0.25">
      <c r="B39">
        <v>20</v>
      </c>
      <c r="C39" t="s">
        <v>26</v>
      </c>
      <c r="F39">
        <v>1</v>
      </c>
      <c r="G39" s="1">
        <v>1.9</v>
      </c>
      <c r="H39">
        <v>0.9</v>
      </c>
      <c r="I39">
        <v>3.5000000000000003E-2</v>
      </c>
    </row>
    <row r="40" spans="1:11" x14ac:dyDescent="0.25">
      <c r="B40">
        <v>30</v>
      </c>
      <c r="C40" t="s">
        <v>28</v>
      </c>
      <c r="F40">
        <v>1</v>
      </c>
      <c r="G40" s="1">
        <v>1</v>
      </c>
      <c r="H40">
        <v>1.6</v>
      </c>
      <c r="I40">
        <v>5.0999999999999997E-2</v>
      </c>
    </row>
    <row r="41" spans="1:11" x14ac:dyDescent="0.25">
      <c r="B41">
        <v>40</v>
      </c>
      <c r="C41" t="s">
        <v>0</v>
      </c>
      <c r="F41">
        <v>1</v>
      </c>
      <c r="G41" s="1">
        <v>0.1</v>
      </c>
      <c r="H41">
        <v>0.6</v>
      </c>
      <c r="I41">
        <v>0.13500000000000001</v>
      </c>
    </row>
    <row r="42" spans="1:11" x14ac:dyDescent="0.25">
      <c r="A42" t="s">
        <v>184</v>
      </c>
      <c r="B42">
        <v>10</v>
      </c>
      <c r="C42" t="s">
        <v>25</v>
      </c>
      <c r="F42">
        <v>1</v>
      </c>
      <c r="G42" s="1">
        <v>0.7</v>
      </c>
      <c r="H42">
        <v>0.8</v>
      </c>
      <c r="I42">
        <v>8.5999999999999993E-2</v>
      </c>
      <c r="J42" s="2">
        <f>(SUM(G42:G45)+SUM(H42:H45))*30</f>
        <v>207</v>
      </c>
      <c r="K42" t="s">
        <v>142</v>
      </c>
    </row>
    <row r="43" spans="1:11" x14ac:dyDescent="0.25">
      <c r="B43">
        <v>20</v>
      </c>
      <c r="C43" t="s">
        <v>26</v>
      </c>
      <c r="F43">
        <v>1</v>
      </c>
      <c r="G43" s="1">
        <v>0.5</v>
      </c>
      <c r="H43">
        <v>1.5</v>
      </c>
      <c r="I43">
        <v>3.5000000000000003E-2</v>
      </c>
    </row>
    <row r="44" spans="1:11" x14ac:dyDescent="0.25">
      <c r="B44">
        <v>30</v>
      </c>
      <c r="C44" t="s">
        <v>28</v>
      </c>
      <c r="F44">
        <v>1</v>
      </c>
      <c r="G44" s="1">
        <v>0.7</v>
      </c>
      <c r="H44">
        <v>1.3</v>
      </c>
      <c r="I44">
        <v>5.0999999999999997E-2</v>
      </c>
    </row>
    <row r="45" spans="1:11" x14ac:dyDescent="0.25">
      <c r="B45">
        <v>40</v>
      </c>
      <c r="C45" t="s">
        <v>0</v>
      </c>
      <c r="F45">
        <v>1</v>
      </c>
      <c r="G45" s="1">
        <v>0.5</v>
      </c>
      <c r="H45">
        <v>0.9</v>
      </c>
      <c r="I45">
        <v>0.13500000000000001</v>
      </c>
    </row>
    <row r="46" spans="1:11" x14ac:dyDescent="0.25">
      <c r="A46" t="s">
        <v>185</v>
      </c>
      <c r="B46">
        <v>10</v>
      </c>
      <c r="C46" t="s">
        <v>25</v>
      </c>
      <c r="F46">
        <v>1</v>
      </c>
      <c r="G46" s="1">
        <v>0.2</v>
      </c>
      <c r="H46">
        <v>1.4</v>
      </c>
      <c r="I46">
        <v>8.5999999999999993E-2</v>
      </c>
      <c r="J46" s="2">
        <f>(SUM(G46:G49)+SUM(H46:H49))*30</f>
        <v>330</v>
      </c>
      <c r="K46" t="s">
        <v>142</v>
      </c>
    </row>
    <row r="47" spans="1:11" x14ac:dyDescent="0.25">
      <c r="B47">
        <v>20</v>
      </c>
      <c r="C47" t="s">
        <v>26</v>
      </c>
      <c r="F47">
        <v>1</v>
      </c>
      <c r="G47" s="1">
        <v>1.5</v>
      </c>
      <c r="H47">
        <v>4.5</v>
      </c>
      <c r="I47">
        <v>3.5000000000000003E-2</v>
      </c>
    </row>
    <row r="48" spans="1:11" x14ac:dyDescent="0.25">
      <c r="B48">
        <v>30</v>
      </c>
      <c r="C48" t="s">
        <v>28</v>
      </c>
      <c r="F48">
        <v>1</v>
      </c>
      <c r="G48" s="1">
        <v>0.2</v>
      </c>
      <c r="H48">
        <v>1.6</v>
      </c>
      <c r="I48">
        <v>5.0999999999999997E-2</v>
      </c>
    </row>
    <row r="49" spans="1:11" x14ac:dyDescent="0.25">
      <c r="B49">
        <v>40</v>
      </c>
      <c r="C49" t="s">
        <v>0</v>
      </c>
      <c r="F49">
        <v>1</v>
      </c>
      <c r="G49" s="1">
        <v>0.7</v>
      </c>
      <c r="H49">
        <v>0.9</v>
      </c>
      <c r="I49">
        <v>0.13500000000000001</v>
      </c>
    </row>
    <row r="50" spans="1:11" x14ac:dyDescent="0.25">
      <c r="A50" t="s">
        <v>182</v>
      </c>
      <c r="B50">
        <v>10</v>
      </c>
      <c r="C50" t="s">
        <v>25</v>
      </c>
      <c r="F50">
        <v>1</v>
      </c>
      <c r="G50" s="1">
        <v>0.2</v>
      </c>
      <c r="H50">
        <v>0.9</v>
      </c>
      <c r="I50">
        <v>8.5999999999999993E-2</v>
      </c>
      <c r="J50" s="2">
        <f>(SUM(G50:G53)+SUM(H50:H53))*30</f>
        <v>381.00000000000011</v>
      </c>
      <c r="K50" t="s">
        <v>142</v>
      </c>
    </row>
    <row r="51" spans="1:11" x14ac:dyDescent="0.25">
      <c r="B51">
        <v>20</v>
      </c>
      <c r="C51" t="s">
        <v>26</v>
      </c>
      <c r="F51">
        <v>1</v>
      </c>
      <c r="G51" s="1">
        <v>0.4</v>
      </c>
      <c r="H51">
        <v>5.4</v>
      </c>
      <c r="I51">
        <v>3.5000000000000003E-2</v>
      </c>
    </row>
    <row r="52" spans="1:11" x14ac:dyDescent="0.25">
      <c r="B52">
        <v>30</v>
      </c>
      <c r="C52" t="s">
        <v>28</v>
      </c>
      <c r="F52">
        <v>1</v>
      </c>
      <c r="G52" s="1">
        <v>0.4</v>
      </c>
      <c r="H52">
        <v>2.9</v>
      </c>
      <c r="I52">
        <v>5.0999999999999997E-2</v>
      </c>
    </row>
    <row r="53" spans="1:11" x14ac:dyDescent="0.25">
      <c r="B53">
        <v>40</v>
      </c>
      <c r="C53" t="s">
        <v>0</v>
      </c>
      <c r="F53">
        <v>1</v>
      </c>
      <c r="G53" s="1">
        <v>1.2</v>
      </c>
      <c r="H53">
        <v>1.3</v>
      </c>
      <c r="I53">
        <v>0.13500000000000001</v>
      </c>
    </row>
    <row r="54" spans="1:11" x14ac:dyDescent="0.25">
      <c r="G54" s="1"/>
    </row>
    <row r="55" spans="1:11" x14ac:dyDescent="0.25">
      <c r="G55" s="1"/>
    </row>
    <row r="56" spans="1:11" x14ac:dyDescent="0.25">
      <c r="G56" s="1"/>
    </row>
    <row r="57" spans="1:11" x14ac:dyDescent="0.25">
      <c r="G57" s="1"/>
    </row>
    <row r="58" spans="1:11" x14ac:dyDescent="0.25">
      <c r="G58" s="1"/>
    </row>
    <row r="59" spans="1:11" x14ac:dyDescent="0.25">
      <c r="G59" s="1"/>
    </row>
    <row r="60" spans="1:11" x14ac:dyDescent="0.25">
      <c r="G60" s="1"/>
    </row>
    <row r="61" spans="1:11" x14ac:dyDescent="0.25">
      <c r="G61" s="1"/>
    </row>
    <row r="62" spans="1:11" x14ac:dyDescent="0.25">
      <c r="G62" s="1"/>
    </row>
    <row r="63" spans="1:11" x14ac:dyDescent="0.25">
      <c r="G63" s="1"/>
    </row>
    <row r="64" spans="1:11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</sheetData>
  <pageMargins left="0.7" right="0.7" top="0.75" bottom="0.75" header="0.3" footer="0.3"/>
  <pageSetup paperSize="9" orientation="portrait" r:id="rId1"/>
  <ignoredErrors>
    <ignoredError sqref="J2 J6 J10 J14 J18 J22 J26 J30 J34 J38 J42 J46 J5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D9D-C245-4E74-A616-B6AA7B075111}">
  <dimension ref="A1:G201"/>
  <sheetViews>
    <sheetView tabSelected="1" topLeftCell="A13" workbookViewId="0">
      <selection activeCell="J29" sqref="J29"/>
    </sheetView>
  </sheetViews>
  <sheetFormatPr defaultRowHeight="15" x14ac:dyDescent="0.25"/>
  <cols>
    <col min="2" max="2" width="12" style="9" customWidth="1"/>
    <col min="3" max="3" width="9" customWidth="1"/>
    <col min="4" max="4" width="10.7109375" bestFit="1" customWidth="1"/>
    <col min="6" max="6" width="22.28515625" bestFit="1" customWidth="1"/>
    <col min="7" max="7" width="12" bestFit="1" customWidth="1"/>
    <col min="10" max="10" width="11.7109375" bestFit="1" customWidth="1"/>
  </cols>
  <sheetData>
    <row r="1" spans="1:7" ht="27.75" customHeight="1" x14ac:dyDescent="0.25">
      <c r="A1" s="8" t="s">
        <v>114</v>
      </c>
      <c r="B1" s="4" t="s">
        <v>47</v>
      </c>
      <c r="C1" s="8" t="s">
        <v>113</v>
      </c>
      <c r="D1" s="8" t="s">
        <v>1</v>
      </c>
    </row>
    <row r="2" spans="1:7" x14ac:dyDescent="0.25">
      <c r="A2">
        <v>1</v>
      </c>
      <c r="B2" s="9" t="s">
        <v>94</v>
      </c>
      <c r="C2">
        <v>56</v>
      </c>
      <c r="D2" s="7">
        <v>44448</v>
      </c>
      <c r="E2">
        <f>MATCH(B2,'Product portfolio'!A:A,)</f>
        <v>240</v>
      </c>
      <c r="F2" s="2" cm="1">
        <f t="array" aca="1" ref="F2" ca="1">INDIRECT(ADDRESS(E2, 16, 4, TRUE, "Product Portfolio"))</f>
        <v>162.91047181706764</v>
      </c>
      <c r="G2">
        <f ca="1">C2*F2</f>
        <v>9122.9864217557879</v>
      </c>
    </row>
    <row r="3" spans="1:7" x14ac:dyDescent="0.25">
      <c r="A3">
        <v>2</v>
      </c>
      <c r="B3" s="9" t="s">
        <v>71</v>
      </c>
      <c r="C3">
        <v>29</v>
      </c>
      <c r="D3" s="7">
        <v>44434</v>
      </c>
      <c r="E3">
        <f>MATCH(B3,'Product portfolio'!A:A,)</f>
        <v>133</v>
      </c>
      <c r="F3" s="2" cm="1">
        <f t="array" aca="1" ref="F3" ca="1">INDIRECT(ADDRESS(E3, 16, 4, TRUE, "Product Portfolio"))</f>
        <v>176.74039459976044</v>
      </c>
      <c r="G3">
        <f t="shared" ref="G3:G66" ca="1" si="0">C3*F3</f>
        <v>5125.4714433930531</v>
      </c>
    </row>
    <row r="4" spans="1:7" x14ac:dyDescent="0.25">
      <c r="A4">
        <v>3</v>
      </c>
      <c r="B4" s="9" t="s">
        <v>61</v>
      </c>
      <c r="C4">
        <v>71</v>
      </c>
      <c r="D4" s="7">
        <v>44421</v>
      </c>
      <c r="E4">
        <f>MATCH(B4,'Product portfolio'!A:A,)</f>
        <v>77</v>
      </c>
      <c r="F4" s="2" cm="1">
        <f t="array" aca="1" ref="F4" ca="1">INDIRECT(ADDRESS(E4, 16, 4, TRUE, "Product Portfolio"))</f>
        <v>214.16270455545998</v>
      </c>
      <c r="G4">
        <f t="shared" ca="1" si="0"/>
        <v>15205.552023437658</v>
      </c>
    </row>
    <row r="5" spans="1:7" x14ac:dyDescent="0.25">
      <c r="A5">
        <v>4</v>
      </c>
      <c r="B5" s="9" t="s">
        <v>57</v>
      </c>
      <c r="C5">
        <v>25</v>
      </c>
      <c r="D5" s="7">
        <v>44442</v>
      </c>
      <c r="E5">
        <f>MATCH(B5,'Product portfolio'!A:A,)</f>
        <v>58</v>
      </c>
      <c r="F5" s="2" cm="1">
        <f t="array" aca="1" ref="F5" ca="1">INDIRECT(ADDRESS(E5, 16, 4, TRUE, "Product Portfolio"))</f>
        <v>169.36420897577051</v>
      </c>
      <c r="G5">
        <f t="shared" ca="1" si="0"/>
        <v>4234.1052243942631</v>
      </c>
    </row>
    <row r="6" spans="1:7" x14ac:dyDescent="0.25">
      <c r="A6">
        <v>5</v>
      </c>
      <c r="B6" s="9" t="s">
        <v>77</v>
      </c>
      <c r="C6">
        <v>50</v>
      </c>
      <c r="D6" s="7">
        <v>44418</v>
      </c>
      <c r="E6">
        <f>MATCH(B6,'Product portfolio'!A:A,)</f>
        <v>159</v>
      </c>
      <c r="F6" s="2" cm="1">
        <f t="array" aca="1" ref="F6" ca="1">INDIRECT(ADDRESS(E6, 16, 4, TRUE, "Product Portfolio"))</f>
        <v>175.94557491620773</v>
      </c>
      <c r="G6">
        <f t="shared" ca="1" si="0"/>
        <v>8797.2787458103867</v>
      </c>
    </row>
    <row r="7" spans="1:7" x14ac:dyDescent="0.25">
      <c r="A7">
        <v>6</v>
      </c>
      <c r="B7" s="9" t="s">
        <v>70</v>
      </c>
      <c r="C7">
        <v>87</v>
      </c>
      <c r="D7" s="7">
        <v>44425</v>
      </c>
      <c r="E7">
        <f>MATCH(B7,'Product portfolio'!A:A,)</f>
        <v>129</v>
      </c>
      <c r="F7" s="2" cm="1">
        <f t="array" aca="1" ref="F7" ca="1">INDIRECT(ADDRESS(E7, 16, 4, TRUE, "Product Portfolio"))</f>
        <v>145.64807857780735</v>
      </c>
      <c r="G7">
        <f t="shared" ca="1" si="0"/>
        <v>12671.38283626924</v>
      </c>
    </row>
    <row r="8" spans="1:7" x14ac:dyDescent="0.25">
      <c r="A8">
        <v>7</v>
      </c>
      <c r="B8" s="9" t="s">
        <v>92</v>
      </c>
      <c r="C8">
        <v>38</v>
      </c>
      <c r="D8" s="7">
        <v>44447</v>
      </c>
      <c r="E8">
        <f>MATCH(B8,'Product portfolio'!A:A,)</f>
        <v>227</v>
      </c>
      <c r="F8" s="2" cm="1">
        <f t="array" aca="1" ref="F8" ca="1">INDIRECT(ADDRESS(E8, 16, 4, TRUE, "Product Portfolio"))</f>
        <v>104.96740781024641</v>
      </c>
      <c r="G8">
        <f t="shared" ca="1" si="0"/>
        <v>3988.7614967893637</v>
      </c>
    </row>
    <row r="9" spans="1:7" x14ac:dyDescent="0.25">
      <c r="A9">
        <v>8</v>
      </c>
      <c r="B9" s="9" t="s">
        <v>86</v>
      </c>
      <c r="C9">
        <v>22</v>
      </c>
      <c r="D9" s="7">
        <v>44453</v>
      </c>
      <c r="E9">
        <f>MATCH(B9,'Product portfolio'!A:A,)</f>
        <v>199</v>
      </c>
      <c r="F9" s="2" cm="1">
        <f t="array" aca="1" ref="F9" ca="1">INDIRECT(ADDRESS(E9, 16, 4, TRUE, "Product Portfolio"))</f>
        <v>96.579901039025799</v>
      </c>
      <c r="G9">
        <f t="shared" ca="1" si="0"/>
        <v>2124.7578228585676</v>
      </c>
    </row>
    <row r="10" spans="1:7" x14ac:dyDescent="0.25">
      <c r="A10">
        <v>9</v>
      </c>
      <c r="B10" s="9" t="s">
        <v>64</v>
      </c>
      <c r="C10">
        <v>84</v>
      </c>
      <c r="D10" s="7">
        <v>44428</v>
      </c>
      <c r="E10">
        <f>MATCH(B10,'Product portfolio'!A:A,)</f>
        <v>95</v>
      </c>
      <c r="F10" s="2" cm="1">
        <f t="array" aca="1" ref="F10" ca="1">INDIRECT(ADDRESS(E10, 16, 4, TRUE, "Product Portfolio"))</f>
        <v>293.44384523323004</v>
      </c>
      <c r="G10">
        <f t="shared" ca="1" si="0"/>
        <v>24649.282999591323</v>
      </c>
    </row>
    <row r="11" spans="1:7" x14ac:dyDescent="0.25">
      <c r="A11">
        <v>10</v>
      </c>
      <c r="B11" s="9" t="s">
        <v>64</v>
      </c>
      <c r="C11">
        <v>92</v>
      </c>
      <c r="D11" s="7">
        <v>44516</v>
      </c>
      <c r="E11">
        <f>MATCH(B11,'Product portfolio'!A:A,)</f>
        <v>95</v>
      </c>
      <c r="F11" s="2" cm="1">
        <f t="array" aca="1" ref="F11" ca="1">INDIRECT(ADDRESS(E11, 16, 4, TRUE, "Product Portfolio"))</f>
        <v>293.44384523323004</v>
      </c>
      <c r="G11">
        <f t="shared" ca="1" si="0"/>
        <v>26996.833761457165</v>
      </c>
    </row>
    <row r="12" spans="1:7" x14ac:dyDescent="0.25">
      <c r="A12">
        <v>11</v>
      </c>
      <c r="B12" s="9" t="s">
        <v>91</v>
      </c>
      <c r="C12">
        <v>83</v>
      </c>
      <c r="D12" s="7">
        <v>44523</v>
      </c>
      <c r="E12">
        <f>MATCH(B12,'Product portfolio'!A:A,)</f>
        <v>222</v>
      </c>
      <c r="F12" s="2" cm="1">
        <f t="array" aca="1" ref="F12" ca="1">INDIRECT(ADDRESS(E12, 16, 4, TRUE, "Product Portfolio"))</f>
        <v>340.12998721862277</v>
      </c>
      <c r="G12">
        <f t="shared" ca="1" si="0"/>
        <v>28230.788939145692</v>
      </c>
    </row>
    <row r="13" spans="1:7" x14ac:dyDescent="0.25">
      <c r="A13">
        <v>12</v>
      </c>
      <c r="B13" s="9" t="s">
        <v>48</v>
      </c>
      <c r="C13">
        <v>12</v>
      </c>
      <c r="D13" s="7">
        <v>44496</v>
      </c>
      <c r="E13">
        <f>MATCH(B13,'Product portfolio'!A:A,)</f>
        <v>2</v>
      </c>
      <c r="F13" s="2" cm="1">
        <f t="array" aca="1" ref="F13" ca="1">INDIRECT(ADDRESS(E13, 16, 4, TRUE, "Product Portfolio"))</f>
        <v>93.321904971336366</v>
      </c>
      <c r="G13">
        <f t="shared" ca="1" si="0"/>
        <v>1119.8628596560363</v>
      </c>
    </row>
    <row r="14" spans="1:7" x14ac:dyDescent="0.25">
      <c r="A14">
        <v>13</v>
      </c>
      <c r="B14" s="9" t="s">
        <v>57</v>
      </c>
      <c r="C14">
        <v>94</v>
      </c>
      <c r="D14" s="7">
        <v>44525</v>
      </c>
      <c r="E14">
        <f>MATCH(B14,'Product portfolio'!A:A,)</f>
        <v>58</v>
      </c>
      <c r="F14" s="2" cm="1">
        <f t="array" aca="1" ref="F14" ca="1">INDIRECT(ADDRESS(E14, 16, 4, TRUE, "Product Portfolio"))</f>
        <v>169.36420897577051</v>
      </c>
      <c r="G14">
        <f t="shared" ca="1" si="0"/>
        <v>15920.235643722428</v>
      </c>
    </row>
    <row r="15" spans="1:7" x14ac:dyDescent="0.25">
      <c r="A15">
        <v>14</v>
      </c>
      <c r="B15" s="9" t="s">
        <v>59</v>
      </c>
      <c r="C15">
        <v>6</v>
      </c>
      <c r="D15" s="7">
        <v>44434</v>
      </c>
      <c r="E15">
        <f>MATCH(B15,'Product portfolio'!A:A,)</f>
        <v>64</v>
      </c>
      <c r="F15" s="2" cm="1">
        <f t="array" aca="1" ref="F15" ca="1">INDIRECT(ADDRESS(E15, 16, 4, TRUE, "Product Portfolio"))</f>
        <v>146.27131764364501</v>
      </c>
      <c r="G15">
        <f t="shared" ca="1" si="0"/>
        <v>877.62790586186998</v>
      </c>
    </row>
    <row r="16" spans="1:7" x14ac:dyDescent="0.25">
      <c r="A16">
        <v>15</v>
      </c>
      <c r="B16" s="9" t="s">
        <v>86</v>
      </c>
      <c r="C16">
        <v>82</v>
      </c>
      <c r="D16" s="7">
        <v>44488</v>
      </c>
      <c r="E16">
        <f>MATCH(B16,'Product portfolio'!A:A,)</f>
        <v>199</v>
      </c>
      <c r="F16" s="2" cm="1">
        <f t="array" aca="1" ref="F16" ca="1">INDIRECT(ADDRESS(E16, 16, 4, TRUE, "Product Portfolio"))</f>
        <v>96.579901039025799</v>
      </c>
      <c r="G16">
        <f t="shared" ca="1" si="0"/>
        <v>7919.5518852001151</v>
      </c>
    </row>
    <row r="17" spans="1:7" x14ac:dyDescent="0.25">
      <c r="A17">
        <v>16</v>
      </c>
      <c r="B17" s="9" t="s">
        <v>58</v>
      </c>
      <c r="C17">
        <v>25</v>
      </c>
      <c r="D17" s="7">
        <v>44449</v>
      </c>
      <c r="E17">
        <f>MATCH(B17,'Product portfolio'!A:A,)</f>
        <v>163</v>
      </c>
      <c r="F17" s="2" cm="1">
        <f t="array" aca="1" ref="F17" ca="1">INDIRECT(ADDRESS(E17, 16, 4, TRUE, "Product Portfolio"))</f>
        <v>121.41493084462078</v>
      </c>
      <c r="G17">
        <f t="shared" ca="1" si="0"/>
        <v>3035.3732711155194</v>
      </c>
    </row>
    <row r="18" spans="1:7" x14ac:dyDescent="0.25">
      <c r="A18">
        <v>17</v>
      </c>
      <c r="B18" s="9" t="s">
        <v>60</v>
      </c>
      <c r="C18">
        <v>38</v>
      </c>
      <c r="D18" s="7">
        <v>44425</v>
      </c>
      <c r="E18">
        <f>MATCH(B18,'Product portfolio'!A:A,)</f>
        <v>70</v>
      </c>
      <c r="F18" s="2" cm="1">
        <f t="array" aca="1" ref="F18" ca="1">INDIRECT(ADDRESS(E18, 16, 4, TRUE, "Product Portfolio"))</f>
        <v>567.17216896203922</v>
      </c>
      <c r="G18">
        <f t="shared" ca="1" si="0"/>
        <v>21552.542420557489</v>
      </c>
    </row>
    <row r="19" spans="1:7" x14ac:dyDescent="0.25">
      <c r="A19">
        <v>18</v>
      </c>
      <c r="B19" s="9" t="s">
        <v>49</v>
      </c>
      <c r="C19">
        <v>52</v>
      </c>
      <c r="D19" s="7">
        <v>44455</v>
      </c>
      <c r="E19">
        <f>MATCH(B19,'Product portfolio'!A:A,)</f>
        <v>8</v>
      </c>
      <c r="F19" s="2" cm="1">
        <f t="array" aca="1" ref="F19" ca="1">INDIRECT(ADDRESS(E19, 16, 4, TRUE, "Product Portfolio"))</f>
        <v>450.43773902995076</v>
      </c>
      <c r="G19">
        <f t="shared" ca="1" si="0"/>
        <v>23422.762429557439</v>
      </c>
    </row>
    <row r="20" spans="1:7" x14ac:dyDescent="0.25">
      <c r="A20">
        <v>19</v>
      </c>
      <c r="B20" s="9" t="s">
        <v>91</v>
      </c>
      <c r="C20">
        <v>58</v>
      </c>
      <c r="D20" s="7">
        <v>44474</v>
      </c>
      <c r="E20">
        <f>MATCH(B20,'Product portfolio'!A:A,)</f>
        <v>222</v>
      </c>
      <c r="F20" s="2" cm="1">
        <f t="array" aca="1" ref="F20" ca="1">INDIRECT(ADDRESS(E20, 16, 4, TRUE, "Product Portfolio"))</f>
        <v>340.12998721862277</v>
      </c>
      <c r="G20">
        <f t="shared" ca="1" si="0"/>
        <v>19727.539258680121</v>
      </c>
    </row>
    <row r="21" spans="1:7" x14ac:dyDescent="0.25">
      <c r="A21">
        <v>20</v>
      </c>
      <c r="B21" s="9" t="s">
        <v>68</v>
      </c>
      <c r="C21">
        <v>9</v>
      </c>
      <c r="D21" s="7">
        <v>44468</v>
      </c>
      <c r="E21">
        <f>MATCH(B21,'Product portfolio'!A:A,)</f>
        <v>119</v>
      </c>
      <c r="F21" s="2" cm="1">
        <f t="array" aca="1" ref="F21" ca="1">INDIRECT(ADDRESS(E21, 16, 4, TRUE, "Product Portfolio"))</f>
        <v>177.16114398726666</v>
      </c>
      <c r="G21">
        <f t="shared" ca="1" si="0"/>
        <v>1594.4502958854</v>
      </c>
    </row>
    <row r="22" spans="1:7" x14ac:dyDescent="0.25">
      <c r="A22">
        <v>21</v>
      </c>
      <c r="B22" s="9" t="s">
        <v>93</v>
      </c>
      <c r="C22">
        <v>60</v>
      </c>
      <c r="D22" s="7">
        <v>44530</v>
      </c>
      <c r="E22">
        <f>MATCH(B22,'Product portfolio'!A:A,)</f>
        <v>232</v>
      </c>
      <c r="F22" s="2" cm="1">
        <f t="array" aca="1" ref="F22" ca="1">INDIRECT(ADDRESS(E22, 16, 4, TRUE, "Product Portfolio"))</f>
        <v>696.99781001525457</v>
      </c>
      <c r="G22">
        <f t="shared" ca="1" si="0"/>
        <v>41819.868600915273</v>
      </c>
    </row>
    <row r="23" spans="1:7" x14ac:dyDescent="0.25">
      <c r="A23">
        <v>22</v>
      </c>
      <c r="B23" s="9" t="s">
        <v>54</v>
      </c>
      <c r="C23">
        <v>48</v>
      </c>
      <c r="D23" s="7">
        <v>44418</v>
      </c>
      <c r="E23">
        <f>MATCH(B23,'Product portfolio'!A:A,)</f>
        <v>40</v>
      </c>
      <c r="F23" s="2" cm="1">
        <f t="array" aca="1" ref="F23" ca="1">INDIRECT(ADDRESS(E23, 16, 4, TRUE, "Product Portfolio"))</f>
        <v>129.92342801463911</v>
      </c>
      <c r="G23">
        <f t="shared" ca="1" si="0"/>
        <v>6236.3245447026775</v>
      </c>
    </row>
    <row r="24" spans="1:7" x14ac:dyDescent="0.25">
      <c r="A24">
        <v>23</v>
      </c>
      <c r="B24" s="9" t="s">
        <v>66</v>
      </c>
      <c r="C24">
        <v>53</v>
      </c>
      <c r="D24" s="7">
        <v>44462</v>
      </c>
      <c r="E24">
        <f>MATCH(B24,'Product portfolio'!A:A,)</f>
        <v>107</v>
      </c>
      <c r="F24" s="2" cm="1">
        <f t="array" aca="1" ref="F24" ca="1">INDIRECT(ADDRESS(E24, 16, 4, TRUE, "Product Portfolio"))</f>
        <v>578.78895332309526</v>
      </c>
      <c r="G24">
        <f t="shared" ca="1" si="0"/>
        <v>30675.81452612405</v>
      </c>
    </row>
    <row r="25" spans="1:7" x14ac:dyDescent="0.25">
      <c r="A25">
        <v>24</v>
      </c>
      <c r="B25" s="9" t="s">
        <v>86</v>
      </c>
      <c r="C25">
        <v>74</v>
      </c>
      <c r="D25" s="7">
        <v>44425</v>
      </c>
      <c r="E25">
        <f>MATCH(B25,'Product portfolio'!A:A,)</f>
        <v>199</v>
      </c>
      <c r="F25" s="2" cm="1">
        <f t="array" aca="1" ref="F25" ca="1">INDIRECT(ADDRESS(E25, 16, 4, TRUE, "Product Portfolio"))</f>
        <v>96.579901039025799</v>
      </c>
      <c r="G25">
        <f t="shared" ca="1" si="0"/>
        <v>7146.9126768879087</v>
      </c>
    </row>
    <row r="26" spans="1:7" x14ac:dyDescent="0.25">
      <c r="A26">
        <v>25</v>
      </c>
      <c r="B26" s="9" t="s">
        <v>95</v>
      </c>
      <c r="C26">
        <v>72</v>
      </c>
      <c r="D26" s="7">
        <v>44427</v>
      </c>
      <c r="E26">
        <f>MATCH(B26,'Product portfolio'!A:A,)</f>
        <v>248</v>
      </c>
      <c r="F26" s="2" cm="1">
        <f t="array" aca="1" ref="F26" ca="1">INDIRECT(ADDRESS(E26, 16, 4, TRUE, "Product Portfolio"))</f>
        <v>114.14038269969917</v>
      </c>
      <c r="G26">
        <f t="shared" ca="1" si="0"/>
        <v>8218.1075543783409</v>
      </c>
    </row>
    <row r="27" spans="1:7" x14ac:dyDescent="0.25">
      <c r="A27">
        <v>26</v>
      </c>
      <c r="B27" s="9" t="s">
        <v>50</v>
      </c>
      <c r="C27">
        <v>2</v>
      </c>
      <c r="D27" s="7">
        <v>44509</v>
      </c>
      <c r="E27">
        <f>MATCH(B27,'Product portfolio'!A:A,)</f>
        <v>15</v>
      </c>
      <c r="F27" s="2" cm="1">
        <f t="array" aca="1" ref="F27" ca="1">INDIRECT(ADDRESS(E27, 16, 4, TRUE, "Product Portfolio"))</f>
        <v>183.37520736252137</v>
      </c>
      <c r="G27">
        <f t="shared" ca="1" si="0"/>
        <v>366.75041472504273</v>
      </c>
    </row>
    <row r="28" spans="1:7" x14ac:dyDescent="0.25">
      <c r="A28">
        <v>27</v>
      </c>
      <c r="B28" s="9" t="s">
        <v>57</v>
      </c>
      <c r="C28">
        <v>36</v>
      </c>
      <c r="D28" s="7">
        <v>44482</v>
      </c>
      <c r="E28">
        <f>MATCH(B28,'Product portfolio'!A:A,)</f>
        <v>58</v>
      </c>
      <c r="F28" s="2" cm="1">
        <f t="array" aca="1" ref="F28" ca="1">INDIRECT(ADDRESS(E28, 16, 4, TRUE, "Product Portfolio"))</f>
        <v>169.36420897577051</v>
      </c>
      <c r="G28">
        <f t="shared" ca="1" si="0"/>
        <v>6097.1115231277381</v>
      </c>
    </row>
    <row r="29" spans="1:7" x14ac:dyDescent="0.25">
      <c r="A29">
        <v>28</v>
      </c>
      <c r="B29" s="9" t="s">
        <v>76</v>
      </c>
      <c r="C29">
        <v>16</v>
      </c>
      <c r="D29" s="7">
        <v>44442</v>
      </c>
      <c r="E29">
        <f>MATCH(B29,'Product portfolio'!A:A,)</f>
        <v>155</v>
      </c>
      <c r="F29" s="2" cm="1">
        <f t="array" aca="1" ref="F29" ca="1">INDIRECT(ADDRESS(E29, 16, 4, TRUE, "Product Portfolio"))</f>
        <v>115.47281930068382</v>
      </c>
      <c r="G29">
        <f t="shared" ca="1" si="0"/>
        <v>1847.5651088109412</v>
      </c>
    </row>
    <row r="30" spans="1:7" x14ac:dyDescent="0.25">
      <c r="A30">
        <v>29</v>
      </c>
      <c r="B30" s="9" t="s">
        <v>88</v>
      </c>
      <c r="C30">
        <v>61</v>
      </c>
      <c r="D30" s="7">
        <v>44501</v>
      </c>
      <c r="E30">
        <f>MATCH(B30,'Product portfolio'!A:A,)</f>
        <v>207</v>
      </c>
      <c r="F30" s="2" cm="1">
        <f t="array" aca="1" ref="F30" ca="1">INDIRECT(ADDRESS(E30, 16, 4, TRUE, "Product Portfolio"))</f>
        <v>87.264583957015432</v>
      </c>
      <c r="G30">
        <f t="shared" ca="1" si="0"/>
        <v>5323.1396213779417</v>
      </c>
    </row>
    <row r="31" spans="1:7" x14ac:dyDescent="0.25">
      <c r="A31">
        <v>30</v>
      </c>
      <c r="B31" s="9" t="s">
        <v>66</v>
      </c>
      <c r="C31">
        <v>23</v>
      </c>
      <c r="D31" s="7">
        <v>44425</v>
      </c>
      <c r="E31">
        <f>MATCH(B31,'Product portfolio'!A:A,)</f>
        <v>107</v>
      </c>
      <c r="F31" s="2" cm="1">
        <f t="array" aca="1" ref="F31" ca="1">INDIRECT(ADDRESS(E31, 16, 4, TRUE, "Product Portfolio"))</f>
        <v>578.78895332309526</v>
      </c>
      <c r="G31">
        <f t="shared" ca="1" si="0"/>
        <v>13312.145926431191</v>
      </c>
    </row>
    <row r="32" spans="1:7" x14ac:dyDescent="0.25">
      <c r="A32">
        <v>31</v>
      </c>
      <c r="B32" s="9" t="s">
        <v>72</v>
      </c>
      <c r="C32">
        <v>48</v>
      </c>
      <c r="D32" s="7">
        <v>44425</v>
      </c>
      <c r="E32">
        <f>MATCH(B32,'Product portfolio'!A:A,)</f>
        <v>137</v>
      </c>
      <c r="F32" s="2" cm="1">
        <f t="array" aca="1" ref="F32" ca="1">INDIRECT(ADDRESS(E32, 16, 4, TRUE, "Product Portfolio"))</f>
        <v>382.00369802056161</v>
      </c>
      <c r="G32">
        <f t="shared" ca="1" si="0"/>
        <v>18336.177504986958</v>
      </c>
    </row>
    <row r="33" spans="1:7" x14ac:dyDescent="0.25">
      <c r="A33">
        <v>32</v>
      </c>
      <c r="B33" s="9" t="s">
        <v>69</v>
      </c>
      <c r="C33">
        <v>66</v>
      </c>
      <c r="D33" s="7">
        <v>44432</v>
      </c>
      <c r="E33">
        <f>MATCH(B33,'Product portfolio'!A:A,)</f>
        <v>125</v>
      </c>
      <c r="F33" s="2" cm="1">
        <f t="array" aca="1" ref="F33" ca="1">INDIRECT(ADDRESS(E33, 16, 4, TRUE, "Product Portfolio"))</f>
        <v>120.73938494487714</v>
      </c>
      <c r="G33">
        <f t="shared" ca="1" si="0"/>
        <v>7968.7994063618917</v>
      </c>
    </row>
    <row r="34" spans="1:7" x14ac:dyDescent="0.25">
      <c r="A34">
        <v>33</v>
      </c>
      <c r="B34" s="9" t="s">
        <v>60</v>
      </c>
      <c r="C34">
        <v>56</v>
      </c>
      <c r="D34" s="7">
        <v>44459</v>
      </c>
      <c r="E34">
        <f>MATCH(B34,'Product portfolio'!A:A,)</f>
        <v>70</v>
      </c>
      <c r="F34" s="2" cm="1">
        <f t="array" aca="1" ref="F34" ca="1">INDIRECT(ADDRESS(E34, 16, 4, TRUE, "Product Portfolio"))</f>
        <v>567.17216896203922</v>
      </c>
      <c r="G34">
        <f t="shared" ca="1" si="0"/>
        <v>31761.641461874198</v>
      </c>
    </row>
    <row r="35" spans="1:7" x14ac:dyDescent="0.25">
      <c r="A35">
        <v>34</v>
      </c>
      <c r="B35" s="9" t="s">
        <v>86</v>
      </c>
      <c r="C35">
        <v>67</v>
      </c>
      <c r="D35" s="7">
        <v>44509</v>
      </c>
      <c r="E35">
        <f>MATCH(B35,'Product portfolio'!A:A,)</f>
        <v>199</v>
      </c>
      <c r="F35" s="2" cm="1">
        <f t="array" aca="1" ref="F35" ca="1">INDIRECT(ADDRESS(E35, 16, 4, TRUE, "Product Portfolio"))</f>
        <v>96.579901039025799</v>
      </c>
      <c r="G35">
        <f t="shared" ca="1" si="0"/>
        <v>6470.8533696147288</v>
      </c>
    </row>
    <row r="36" spans="1:7" x14ac:dyDescent="0.25">
      <c r="A36">
        <v>35</v>
      </c>
      <c r="B36" s="9" t="s">
        <v>97</v>
      </c>
      <c r="C36">
        <v>85</v>
      </c>
      <c r="D36" s="7">
        <v>44482</v>
      </c>
      <c r="E36">
        <f>MATCH(B36,'Product portfolio'!A:A,)</f>
        <v>266</v>
      </c>
      <c r="F36" s="2" cm="1">
        <f t="array" aca="1" ref="F36" ca="1">INDIRECT(ADDRESS(E36, 16, 4, TRUE, "Product Portfolio"))</f>
        <v>407.18596042049796</v>
      </c>
      <c r="G36">
        <f t="shared" ca="1" si="0"/>
        <v>34610.80663574233</v>
      </c>
    </row>
    <row r="37" spans="1:7" x14ac:dyDescent="0.25">
      <c r="A37">
        <v>36</v>
      </c>
      <c r="B37" s="9" t="s">
        <v>70</v>
      </c>
      <c r="C37">
        <v>70</v>
      </c>
      <c r="D37" s="7">
        <v>44442</v>
      </c>
      <c r="E37">
        <f>MATCH(B37,'Product portfolio'!A:A,)</f>
        <v>129</v>
      </c>
      <c r="F37" s="2" cm="1">
        <f t="array" aca="1" ref="F37" ca="1">INDIRECT(ADDRESS(E37, 16, 4, TRUE, "Product Portfolio"))</f>
        <v>145.64807857780735</v>
      </c>
      <c r="G37">
        <f t="shared" ca="1" si="0"/>
        <v>10195.365500446514</v>
      </c>
    </row>
    <row r="38" spans="1:7" x14ac:dyDescent="0.25">
      <c r="A38">
        <v>37</v>
      </c>
      <c r="B38" s="9" t="s">
        <v>76</v>
      </c>
      <c r="C38">
        <v>85</v>
      </c>
      <c r="D38" s="7">
        <v>44491</v>
      </c>
      <c r="E38">
        <f>MATCH(B38,'Product portfolio'!A:A,)</f>
        <v>155</v>
      </c>
      <c r="F38" s="2" cm="1">
        <f t="array" aca="1" ref="F38" ca="1">INDIRECT(ADDRESS(E38, 16, 4, TRUE, "Product Portfolio"))</f>
        <v>115.47281930068382</v>
      </c>
      <c r="G38">
        <f t="shared" ca="1" si="0"/>
        <v>9815.1896405581247</v>
      </c>
    </row>
    <row r="39" spans="1:7" x14ac:dyDescent="0.25">
      <c r="A39">
        <v>38</v>
      </c>
      <c r="B39" s="9" t="s">
        <v>91</v>
      </c>
      <c r="C39">
        <v>57</v>
      </c>
      <c r="D39" s="7">
        <v>44453</v>
      </c>
      <c r="E39">
        <f>MATCH(B39,'Product portfolio'!A:A,)</f>
        <v>222</v>
      </c>
      <c r="F39" s="2" cm="1">
        <f t="array" aca="1" ref="F39" ca="1">INDIRECT(ADDRESS(E39, 16, 4, TRUE, "Product Portfolio"))</f>
        <v>340.12998721862277</v>
      </c>
      <c r="G39">
        <f t="shared" ca="1" si="0"/>
        <v>19387.409271461496</v>
      </c>
    </row>
    <row r="40" spans="1:7" x14ac:dyDescent="0.25">
      <c r="A40">
        <v>39</v>
      </c>
      <c r="B40" s="9" t="s">
        <v>65</v>
      </c>
      <c r="C40">
        <v>52</v>
      </c>
      <c r="D40" s="7">
        <v>44413</v>
      </c>
      <c r="E40">
        <f>MATCH(B40,'Product portfolio'!A:A,)</f>
        <v>101</v>
      </c>
      <c r="F40" s="2" cm="1">
        <f t="array" aca="1" ref="F40" ca="1">INDIRECT(ADDRESS(E40, 16, 4, TRUE, "Product Portfolio"))</f>
        <v>389.26864308066064</v>
      </c>
      <c r="G40">
        <f t="shared" ca="1" si="0"/>
        <v>20241.969440194353</v>
      </c>
    </row>
    <row r="41" spans="1:7" x14ac:dyDescent="0.25">
      <c r="A41">
        <v>40</v>
      </c>
      <c r="B41" s="9" t="s">
        <v>53</v>
      </c>
      <c r="C41">
        <v>59</v>
      </c>
      <c r="D41" s="7">
        <v>44509</v>
      </c>
      <c r="E41">
        <f>MATCH(B41,'Product portfolio'!A:A,)</f>
        <v>34</v>
      </c>
      <c r="F41" s="2" cm="1">
        <f t="array" aca="1" ref="F41" ca="1">INDIRECT(ADDRESS(E41, 16, 4, TRUE, "Product Portfolio"))</f>
        <v>149.24456927353373</v>
      </c>
      <c r="G41">
        <f t="shared" ca="1" si="0"/>
        <v>8805.4295871384893</v>
      </c>
    </row>
    <row r="42" spans="1:7" x14ac:dyDescent="0.25">
      <c r="A42">
        <v>41</v>
      </c>
      <c r="B42" s="9" t="s">
        <v>59</v>
      </c>
      <c r="C42">
        <v>96</v>
      </c>
      <c r="D42" s="7">
        <v>44504</v>
      </c>
      <c r="E42">
        <f>MATCH(B42,'Product portfolio'!A:A,)</f>
        <v>64</v>
      </c>
      <c r="F42" s="2" cm="1">
        <f t="array" aca="1" ref="F42" ca="1">INDIRECT(ADDRESS(E42, 16, 4, TRUE, "Product Portfolio"))</f>
        <v>146.27131764364501</v>
      </c>
      <c r="G42">
        <f t="shared" ca="1" si="0"/>
        <v>14042.04649378992</v>
      </c>
    </row>
    <row r="43" spans="1:7" x14ac:dyDescent="0.25">
      <c r="A43">
        <v>42</v>
      </c>
      <c r="B43" s="9" t="s">
        <v>56</v>
      </c>
      <c r="C43">
        <v>89</v>
      </c>
      <c r="D43" s="7">
        <v>44482</v>
      </c>
      <c r="E43">
        <f>MATCH(B43,'Product portfolio'!A:A,)</f>
        <v>52</v>
      </c>
      <c r="F43" s="2" cm="1">
        <f t="array" aca="1" ref="F43" ca="1">INDIRECT(ADDRESS(E43, 16, 4, TRUE, "Product Portfolio"))</f>
        <v>153.30897417887542</v>
      </c>
      <c r="G43">
        <f t="shared" ca="1" si="0"/>
        <v>13644.498701919912</v>
      </c>
    </row>
    <row r="44" spans="1:7" x14ac:dyDescent="0.25">
      <c r="A44">
        <v>43</v>
      </c>
      <c r="B44" s="9" t="s">
        <v>63</v>
      </c>
      <c r="C44">
        <v>55</v>
      </c>
      <c r="D44" s="7">
        <v>44411</v>
      </c>
      <c r="E44">
        <f>MATCH(B44,'Product portfolio'!A:A,)</f>
        <v>89</v>
      </c>
      <c r="F44" s="2" cm="1">
        <f t="array" aca="1" ref="F44" ca="1">INDIRECT(ADDRESS(E44, 16, 4, TRUE, "Product Portfolio"))</f>
        <v>200.8780770831483</v>
      </c>
      <c r="G44">
        <f t="shared" ca="1" si="0"/>
        <v>11048.294239573157</v>
      </c>
    </row>
    <row r="45" spans="1:7" x14ac:dyDescent="0.25">
      <c r="A45">
        <v>44</v>
      </c>
      <c r="B45" s="9" t="s">
        <v>86</v>
      </c>
      <c r="C45">
        <v>32</v>
      </c>
      <c r="D45" s="7">
        <v>44469</v>
      </c>
      <c r="E45">
        <f>MATCH(B45,'Product portfolio'!A:A,)</f>
        <v>199</v>
      </c>
      <c r="F45" s="2" cm="1">
        <f t="array" aca="1" ref="F45" ca="1">INDIRECT(ADDRESS(E45, 16, 4, TRUE, "Product Portfolio"))</f>
        <v>96.579901039025799</v>
      </c>
      <c r="G45">
        <f t="shared" ca="1" si="0"/>
        <v>3090.5568332488256</v>
      </c>
    </row>
    <row r="46" spans="1:7" x14ac:dyDescent="0.25">
      <c r="A46">
        <v>45</v>
      </c>
      <c r="B46" s="9" t="s">
        <v>63</v>
      </c>
      <c r="C46">
        <v>37</v>
      </c>
      <c r="D46" s="7">
        <v>44425</v>
      </c>
      <c r="E46">
        <f>MATCH(B46,'Product portfolio'!A:A,)</f>
        <v>89</v>
      </c>
      <c r="F46" s="2" cm="1">
        <f t="array" aca="1" ref="F46" ca="1">INDIRECT(ADDRESS(E46, 16, 4, TRUE, "Product Portfolio"))</f>
        <v>200.8780770831483</v>
      </c>
      <c r="G46">
        <f t="shared" ca="1" si="0"/>
        <v>7432.4888520764871</v>
      </c>
    </row>
    <row r="47" spans="1:7" x14ac:dyDescent="0.25">
      <c r="A47">
        <v>46</v>
      </c>
      <c r="B47" s="9" t="s">
        <v>49</v>
      </c>
      <c r="C47">
        <v>79</v>
      </c>
      <c r="D47" s="7">
        <v>44509</v>
      </c>
      <c r="E47">
        <f>MATCH(B47,'Product portfolio'!A:A,)</f>
        <v>8</v>
      </c>
      <c r="F47" s="2" cm="1">
        <f t="array" aca="1" ref="F47" ca="1">INDIRECT(ADDRESS(E47, 16, 4, TRUE, "Product Portfolio"))</f>
        <v>450.43773902995076</v>
      </c>
      <c r="G47">
        <f t="shared" ca="1" si="0"/>
        <v>35584.581383366109</v>
      </c>
    </row>
    <row r="48" spans="1:7" x14ac:dyDescent="0.25">
      <c r="A48">
        <v>47</v>
      </c>
      <c r="B48" s="9" t="s">
        <v>70</v>
      </c>
      <c r="C48">
        <v>97</v>
      </c>
      <c r="D48" s="7">
        <v>44418</v>
      </c>
      <c r="E48">
        <f>MATCH(B48,'Product portfolio'!A:A,)</f>
        <v>129</v>
      </c>
      <c r="F48" s="2" cm="1">
        <f t="array" aca="1" ref="F48" ca="1">INDIRECT(ADDRESS(E48, 16, 4, TRUE, "Product Portfolio"))</f>
        <v>145.64807857780735</v>
      </c>
      <c r="G48">
        <f t="shared" ca="1" si="0"/>
        <v>14127.863622047313</v>
      </c>
    </row>
    <row r="49" spans="1:7" x14ac:dyDescent="0.25">
      <c r="A49">
        <v>48</v>
      </c>
      <c r="B49" s="9" t="s">
        <v>92</v>
      </c>
      <c r="C49">
        <v>46</v>
      </c>
      <c r="D49" s="7">
        <v>44460</v>
      </c>
      <c r="E49">
        <f>MATCH(B49,'Product portfolio'!A:A,)</f>
        <v>227</v>
      </c>
      <c r="F49" s="2" cm="1">
        <f t="array" aca="1" ref="F49" ca="1">INDIRECT(ADDRESS(E49, 16, 4, TRUE, "Product Portfolio"))</f>
        <v>104.96740781024641</v>
      </c>
      <c r="G49">
        <f t="shared" ca="1" si="0"/>
        <v>4828.5007592713355</v>
      </c>
    </row>
    <row r="50" spans="1:7" x14ac:dyDescent="0.25">
      <c r="A50">
        <v>49</v>
      </c>
      <c r="B50" s="9" t="s">
        <v>57</v>
      </c>
      <c r="C50">
        <v>75</v>
      </c>
      <c r="D50" s="7">
        <v>44418</v>
      </c>
      <c r="E50">
        <f>MATCH(B50,'Product portfolio'!A:A,)</f>
        <v>58</v>
      </c>
      <c r="F50" s="2" cm="1">
        <f t="array" aca="1" ref="F50" ca="1">INDIRECT(ADDRESS(E50, 16, 4, TRUE, "Product Portfolio"))</f>
        <v>169.36420897577051</v>
      </c>
      <c r="G50">
        <f t="shared" ca="1" si="0"/>
        <v>12702.315673182788</v>
      </c>
    </row>
    <row r="51" spans="1:7" x14ac:dyDescent="0.25">
      <c r="A51">
        <v>50</v>
      </c>
      <c r="B51" s="9" t="s">
        <v>68</v>
      </c>
      <c r="C51">
        <v>30</v>
      </c>
      <c r="D51" s="7">
        <v>44523</v>
      </c>
      <c r="E51">
        <f>MATCH(B51,'Product portfolio'!A:A,)</f>
        <v>119</v>
      </c>
      <c r="F51" s="2" cm="1">
        <f t="array" aca="1" ref="F51" ca="1">INDIRECT(ADDRESS(E51, 16, 4, TRUE, "Product Portfolio"))</f>
        <v>177.16114398726666</v>
      </c>
      <c r="G51">
        <f t="shared" ca="1" si="0"/>
        <v>5314.8343196179994</v>
      </c>
    </row>
    <row r="52" spans="1:7" x14ac:dyDescent="0.25">
      <c r="A52">
        <v>51</v>
      </c>
      <c r="B52" s="9" t="s">
        <v>63</v>
      </c>
      <c r="C52">
        <v>84</v>
      </c>
      <c r="D52" s="7">
        <v>44445</v>
      </c>
      <c r="E52">
        <f>MATCH(B52,'Product portfolio'!A:A,)</f>
        <v>89</v>
      </c>
      <c r="F52" s="2" cm="1">
        <f t="array" aca="1" ref="F52" ca="1">INDIRECT(ADDRESS(E52, 16, 4, TRUE, "Product Portfolio"))</f>
        <v>200.8780770831483</v>
      </c>
      <c r="G52">
        <f t="shared" ca="1" si="0"/>
        <v>16873.758474984457</v>
      </c>
    </row>
    <row r="53" spans="1:7" x14ac:dyDescent="0.25">
      <c r="A53">
        <v>52</v>
      </c>
      <c r="B53" s="9" t="s">
        <v>72</v>
      </c>
      <c r="C53">
        <v>36</v>
      </c>
      <c r="D53" s="7">
        <v>44502</v>
      </c>
      <c r="E53">
        <f>MATCH(B53,'Product portfolio'!A:A,)</f>
        <v>137</v>
      </c>
      <c r="F53" s="2" cm="1">
        <f t="array" aca="1" ref="F53" ca="1">INDIRECT(ADDRESS(E53, 16, 4, TRUE, "Product Portfolio"))</f>
        <v>382.00369802056161</v>
      </c>
      <c r="G53">
        <f t="shared" ca="1" si="0"/>
        <v>13752.133128740217</v>
      </c>
    </row>
    <row r="54" spans="1:7" x14ac:dyDescent="0.25">
      <c r="A54">
        <v>53</v>
      </c>
      <c r="B54" s="9" t="s">
        <v>52</v>
      </c>
      <c r="C54">
        <v>90</v>
      </c>
      <c r="D54" s="7">
        <v>44517</v>
      </c>
      <c r="E54">
        <f>MATCH(B54,'Product portfolio'!A:A,)</f>
        <v>27</v>
      </c>
      <c r="F54" s="2" cm="1">
        <f t="array" aca="1" ref="F54" ca="1">INDIRECT(ADDRESS(E54, 16, 4, TRUE, "Product Portfolio"))</f>
        <v>433.09282500526865</v>
      </c>
      <c r="G54">
        <f t="shared" ca="1" si="0"/>
        <v>38978.354250474178</v>
      </c>
    </row>
    <row r="55" spans="1:7" x14ac:dyDescent="0.25">
      <c r="A55">
        <v>54</v>
      </c>
      <c r="B55" s="9" t="s">
        <v>66</v>
      </c>
      <c r="C55">
        <v>43</v>
      </c>
      <c r="D55" s="7">
        <v>44467</v>
      </c>
      <c r="E55">
        <f>MATCH(B55,'Product portfolio'!A:A,)</f>
        <v>107</v>
      </c>
      <c r="F55" s="2" cm="1">
        <f t="array" aca="1" ref="F55" ca="1">INDIRECT(ADDRESS(E55, 16, 4, TRUE, "Product Portfolio"))</f>
        <v>578.78895332309526</v>
      </c>
      <c r="G55">
        <f t="shared" ca="1" si="0"/>
        <v>24887.924992893095</v>
      </c>
    </row>
    <row r="56" spans="1:7" x14ac:dyDescent="0.25">
      <c r="A56">
        <v>55</v>
      </c>
      <c r="B56" s="9" t="s">
        <v>69</v>
      </c>
      <c r="C56">
        <v>51</v>
      </c>
      <c r="D56" s="7">
        <v>44418</v>
      </c>
      <c r="E56">
        <f>MATCH(B56,'Product portfolio'!A:A,)</f>
        <v>125</v>
      </c>
      <c r="F56" s="2" cm="1">
        <f t="array" aca="1" ref="F56" ca="1">INDIRECT(ADDRESS(E56, 16, 4, TRUE, "Product Portfolio"))</f>
        <v>120.73938494487714</v>
      </c>
      <c r="G56">
        <f t="shared" ca="1" si="0"/>
        <v>6157.7086321887346</v>
      </c>
    </row>
    <row r="57" spans="1:7" x14ac:dyDescent="0.25">
      <c r="A57">
        <v>56</v>
      </c>
      <c r="B57" s="9" t="s">
        <v>63</v>
      </c>
      <c r="C57">
        <v>58</v>
      </c>
      <c r="D57" s="7">
        <v>44439</v>
      </c>
      <c r="E57">
        <f>MATCH(B57,'Product portfolio'!A:A,)</f>
        <v>89</v>
      </c>
      <c r="F57" s="2" cm="1">
        <f t="array" aca="1" ref="F57" ca="1">INDIRECT(ADDRESS(E57, 16, 4, TRUE, "Product Portfolio"))</f>
        <v>200.8780770831483</v>
      </c>
      <c r="G57">
        <f t="shared" ca="1" si="0"/>
        <v>11650.928470822601</v>
      </c>
    </row>
    <row r="58" spans="1:7" x14ac:dyDescent="0.25">
      <c r="A58">
        <v>57</v>
      </c>
      <c r="B58" s="9" t="s">
        <v>69</v>
      </c>
      <c r="C58">
        <v>78</v>
      </c>
      <c r="D58" s="7">
        <v>44509</v>
      </c>
      <c r="E58">
        <f>MATCH(B58,'Product portfolio'!A:A,)</f>
        <v>125</v>
      </c>
      <c r="F58" s="2" cm="1">
        <f t="array" aca="1" ref="F58" ca="1">INDIRECT(ADDRESS(E58, 16, 4, TRUE, "Product Portfolio"))</f>
        <v>120.73938494487714</v>
      </c>
      <c r="G58">
        <f t="shared" ca="1" si="0"/>
        <v>9417.6720257004181</v>
      </c>
    </row>
    <row r="59" spans="1:7" x14ac:dyDescent="0.25">
      <c r="A59">
        <v>58</v>
      </c>
      <c r="B59" s="9" t="s">
        <v>62</v>
      </c>
      <c r="C59">
        <v>74</v>
      </c>
      <c r="D59" s="7">
        <v>44504</v>
      </c>
      <c r="E59">
        <f>MATCH(B59,'Product portfolio'!A:A,)</f>
        <v>83</v>
      </c>
      <c r="F59" s="2" cm="1">
        <f t="array" aca="1" ref="F59" ca="1">INDIRECT(ADDRESS(E59, 16, 4, TRUE, "Product Portfolio"))</f>
        <v>212.06642713700631</v>
      </c>
      <c r="G59">
        <f t="shared" ca="1" si="0"/>
        <v>15692.915608138468</v>
      </c>
    </row>
    <row r="60" spans="1:7" x14ac:dyDescent="0.25">
      <c r="A60">
        <v>59</v>
      </c>
      <c r="B60" s="9" t="s">
        <v>61</v>
      </c>
      <c r="C60">
        <v>58</v>
      </c>
      <c r="D60" s="7">
        <v>44484</v>
      </c>
      <c r="E60">
        <f>MATCH(B60,'Product portfolio'!A:A,)</f>
        <v>77</v>
      </c>
      <c r="F60" s="2" cm="1">
        <f t="array" aca="1" ref="F60" ca="1">INDIRECT(ADDRESS(E60, 16, 4, TRUE, "Product Portfolio"))</f>
        <v>214.16270455545998</v>
      </c>
      <c r="G60">
        <f t="shared" ca="1" si="0"/>
        <v>12421.436864216679</v>
      </c>
    </row>
    <row r="61" spans="1:7" x14ac:dyDescent="0.25">
      <c r="A61">
        <v>60</v>
      </c>
      <c r="B61" s="9" t="s">
        <v>54</v>
      </c>
      <c r="C61">
        <v>42</v>
      </c>
      <c r="D61" s="7">
        <v>44481</v>
      </c>
      <c r="E61">
        <f>MATCH(B61,'Product portfolio'!A:A,)</f>
        <v>40</v>
      </c>
      <c r="F61" s="2" cm="1">
        <f t="array" aca="1" ref="F61" ca="1">INDIRECT(ADDRESS(E61, 16, 4, TRUE, "Product Portfolio"))</f>
        <v>129.92342801463911</v>
      </c>
      <c r="G61">
        <f t="shared" ca="1" si="0"/>
        <v>5456.7839766148427</v>
      </c>
    </row>
    <row r="62" spans="1:7" x14ac:dyDescent="0.25">
      <c r="A62">
        <v>61</v>
      </c>
      <c r="B62" s="9" t="s">
        <v>59</v>
      </c>
      <c r="C62">
        <v>96</v>
      </c>
      <c r="D62" s="7">
        <v>44469</v>
      </c>
      <c r="E62">
        <f>MATCH(B62,'Product portfolio'!A:A,)</f>
        <v>64</v>
      </c>
      <c r="F62" s="2" cm="1">
        <f t="array" aca="1" ref="F62" ca="1">INDIRECT(ADDRESS(E62, 16, 4, TRUE, "Product Portfolio"))</f>
        <v>146.27131764364501</v>
      </c>
      <c r="G62">
        <f t="shared" ca="1" si="0"/>
        <v>14042.04649378992</v>
      </c>
    </row>
    <row r="63" spans="1:7" x14ac:dyDescent="0.25">
      <c r="A63">
        <v>62</v>
      </c>
      <c r="B63" s="9" t="s">
        <v>70</v>
      </c>
      <c r="C63">
        <v>95</v>
      </c>
      <c r="D63" s="7">
        <v>44523</v>
      </c>
      <c r="E63">
        <f>MATCH(B63,'Product portfolio'!A:A,)</f>
        <v>129</v>
      </c>
      <c r="F63" s="2" cm="1">
        <f t="array" aca="1" ref="F63" ca="1">INDIRECT(ADDRESS(E63, 16, 4, TRUE, "Product Portfolio"))</f>
        <v>145.64807857780735</v>
      </c>
      <c r="G63">
        <f t="shared" ca="1" si="0"/>
        <v>13836.567464891699</v>
      </c>
    </row>
    <row r="64" spans="1:7" x14ac:dyDescent="0.25">
      <c r="A64">
        <v>63</v>
      </c>
      <c r="B64" s="9" t="s">
        <v>74</v>
      </c>
      <c r="C64">
        <v>97</v>
      </c>
      <c r="D64" s="7">
        <v>44509</v>
      </c>
      <c r="E64">
        <f>MATCH(B64,'Product portfolio'!A:A,)</f>
        <v>146</v>
      </c>
      <c r="F64" s="2" cm="1">
        <f t="array" aca="1" ref="F64" ca="1">INDIRECT(ADDRESS(E64, 16, 4, TRUE, "Product Portfolio"))</f>
        <v>379.04817629594174</v>
      </c>
      <c r="G64">
        <f t="shared" ca="1" si="0"/>
        <v>36767.67310070635</v>
      </c>
    </row>
    <row r="65" spans="1:7" x14ac:dyDescent="0.25">
      <c r="A65">
        <v>64</v>
      </c>
      <c r="B65" s="9" t="s">
        <v>95</v>
      </c>
      <c r="C65">
        <v>67</v>
      </c>
      <c r="D65" s="7">
        <v>44481</v>
      </c>
      <c r="E65">
        <f>MATCH(B65,'Product portfolio'!A:A,)</f>
        <v>248</v>
      </c>
      <c r="F65" s="2" cm="1">
        <f t="array" aca="1" ref="F65" ca="1">INDIRECT(ADDRESS(E65, 16, 4, TRUE, "Product Portfolio"))</f>
        <v>114.14038269969917</v>
      </c>
      <c r="G65">
        <f t="shared" ca="1" si="0"/>
        <v>7647.4056408798442</v>
      </c>
    </row>
    <row r="66" spans="1:7" x14ac:dyDescent="0.25">
      <c r="A66">
        <v>65</v>
      </c>
      <c r="B66" s="9" t="s">
        <v>91</v>
      </c>
      <c r="C66">
        <v>2</v>
      </c>
      <c r="D66" s="7">
        <v>44474</v>
      </c>
      <c r="E66">
        <f>MATCH(B66,'Product portfolio'!A:A,)</f>
        <v>222</v>
      </c>
      <c r="F66" s="2" cm="1">
        <f t="array" aca="1" ref="F66" ca="1">INDIRECT(ADDRESS(E66, 16, 4, TRUE, "Product Portfolio"))</f>
        <v>340.12998721862277</v>
      </c>
      <c r="G66">
        <f t="shared" ca="1" si="0"/>
        <v>680.25997443724555</v>
      </c>
    </row>
    <row r="67" spans="1:7" x14ac:dyDescent="0.25">
      <c r="A67">
        <v>66</v>
      </c>
      <c r="B67" s="9" t="s">
        <v>77</v>
      </c>
      <c r="C67">
        <v>90</v>
      </c>
      <c r="D67" s="7">
        <v>44417</v>
      </c>
      <c r="E67">
        <f>MATCH(B67,'Product portfolio'!A:A,)</f>
        <v>159</v>
      </c>
      <c r="F67" s="2" cm="1">
        <f t="array" aca="1" ref="F67" ca="1">INDIRECT(ADDRESS(E67, 16, 4, TRUE, "Product Portfolio"))</f>
        <v>175.94557491620773</v>
      </c>
      <c r="G67">
        <f t="shared" ref="G67:G130" ca="1" si="1">C67*F67</f>
        <v>15835.101742458695</v>
      </c>
    </row>
    <row r="68" spans="1:7" x14ac:dyDescent="0.25">
      <c r="A68">
        <v>67</v>
      </c>
      <c r="B68" s="9" t="s">
        <v>60</v>
      </c>
      <c r="C68">
        <v>87</v>
      </c>
      <c r="D68" s="7">
        <v>44449</v>
      </c>
      <c r="E68">
        <f>MATCH(B68,'Product portfolio'!A:A,)</f>
        <v>70</v>
      </c>
      <c r="F68" s="2" cm="1">
        <f t="array" aca="1" ref="F68" ca="1">INDIRECT(ADDRESS(E68, 16, 4, TRUE, "Product Portfolio"))</f>
        <v>567.17216896203922</v>
      </c>
      <c r="G68">
        <f t="shared" ca="1" si="1"/>
        <v>49343.978699697414</v>
      </c>
    </row>
    <row r="69" spans="1:7" x14ac:dyDescent="0.25">
      <c r="A69">
        <v>68</v>
      </c>
      <c r="B69" s="9" t="s">
        <v>62</v>
      </c>
      <c r="C69">
        <v>17</v>
      </c>
      <c r="D69" s="7">
        <v>44418</v>
      </c>
      <c r="E69">
        <f>MATCH(B69,'Product portfolio'!A:A,)</f>
        <v>83</v>
      </c>
      <c r="F69" s="2" cm="1">
        <f t="array" aca="1" ref="F69" ca="1">INDIRECT(ADDRESS(E69, 16, 4, TRUE, "Product Portfolio"))</f>
        <v>212.06642713700631</v>
      </c>
      <c r="G69">
        <f t="shared" ca="1" si="1"/>
        <v>3605.1292613291075</v>
      </c>
    </row>
    <row r="70" spans="1:7" x14ac:dyDescent="0.25">
      <c r="A70">
        <v>69</v>
      </c>
      <c r="B70" s="9" t="s">
        <v>88</v>
      </c>
      <c r="C70">
        <v>72</v>
      </c>
      <c r="D70" s="7">
        <v>44481</v>
      </c>
      <c r="E70">
        <f>MATCH(B70,'Product portfolio'!A:A,)</f>
        <v>207</v>
      </c>
      <c r="F70" s="2" cm="1">
        <f t="array" aca="1" ref="F70" ca="1">INDIRECT(ADDRESS(E70, 16, 4, TRUE, "Product Portfolio"))</f>
        <v>87.264583957015432</v>
      </c>
      <c r="G70">
        <f t="shared" ca="1" si="1"/>
        <v>6283.0500449051115</v>
      </c>
    </row>
    <row r="71" spans="1:7" x14ac:dyDescent="0.25">
      <c r="A71">
        <v>70</v>
      </c>
      <c r="B71" s="9" t="s">
        <v>67</v>
      </c>
      <c r="C71">
        <v>78</v>
      </c>
      <c r="D71" s="7">
        <v>44489</v>
      </c>
      <c r="E71">
        <f>MATCH(B71,'Product portfolio'!A:A,)</f>
        <v>113</v>
      </c>
      <c r="F71" s="2" cm="1">
        <f t="array" aca="1" ref="F71" ca="1">INDIRECT(ADDRESS(E71, 16, 4, TRUE, "Product Portfolio"))</f>
        <v>224.86767651676877</v>
      </c>
      <c r="G71">
        <f t="shared" ca="1" si="1"/>
        <v>17539.678768307964</v>
      </c>
    </row>
    <row r="72" spans="1:7" x14ac:dyDescent="0.25">
      <c r="A72">
        <v>71</v>
      </c>
      <c r="B72" s="9" t="s">
        <v>71</v>
      </c>
      <c r="C72">
        <v>29</v>
      </c>
      <c r="D72" s="7">
        <v>44468</v>
      </c>
      <c r="E72">
        <f>MATCH(B72,'Product portfolio'!A:A,)</f>
        <v>133</v>
      </c>
      <c r="F72" s="2" cm="1">
        <f t="array" aca="1" ref="F72" ca="1">INDIRECT(ADDRESS(E72, 16, 4, TRUE, "Product Portfolio"))</f>
        <v>176.74039459976044</v>
      </c>
      <c r="G72">
        <f t="shared" ca="1" si="1"/>
        <v>5125.4714433930531</v>
      </c>
    </row>
    <row r="73" spans="1:7" x14ac:dyDescent="0.25">
      <c r="A73">
        <v>72</v>
      </c>
      <c r="B73" s="9" t="s">
        <v>70</v>
      </c>
      <c r="C73">
        <v>78</v>
      </c>
      <c r="D73" s="7">
        <v>44516</v>
      </c>
      <c r="E73">
        <f>MATCH(B73,'Product portfolio'!A:A,)</f>
        <v>129</v>
      </c>
      <c r="F73" s="2" cm="1">
        <f t="array" aca="1" ref="F73" ca="1">INDIRECT(ADDRESS(E73, 16, 4, TRUE, "Product Portfolio"))</f>
        <v>145.64807857780735</v>
      </c>
      <c r="G73">
        <f t="shared" ca="1" si="1"/>
        <v>11360.550129068974</v>
      </c>
    </row>
    <row r="74" spans="1:7" x14ac:dyDescent="0.25">
      <c r="A74">
        <v>73</v>
      </c>
      <c r="B74" s="9" t="s">
        <v>59</v>
      </c>
      <c r="C74">
        <v>88</v>
      </c>
      <c r="D74" s="7">
        <v>44498</v>
      </c>
      <c r="E74">
        <f>MATCH(B74,'Product portfolio'!A:A,)</f>
        <v>64</v>
      </c>
      <c r="F74" s="2" cm="1">
        <f t="array" aca="1" ref="F74" ca="1">INDIRECT(ADDRESS(E74, 16, 4, TRUE, "Product Portfolio"))</f>
        <v>146.27131764364501</v>
      </c>
      <c r="G74">
        <f t="shared" ca="1" si="1"/>
        <v>12871.875952640761</v>
      </c>
    </row>
    <row r="75" spans="1:7" x14ac:dyDescent="0.25">
      <c r="A75">
        <v>74</v>
      </c>
      <c r="B75" s="9" t="s">
        <v>65</v>
      </c>
      <c r="C75">
        <v>65</v>
      </c>
      <c r="D75" s="7">
        <v>44418</v>
      </c>
      <c r="E75">
        <f>MATCH(B75,'Product portfolio'!A:A,)</f>
        <v>101</v>
      </c>
      <c r="F75" s="2" cm="1">
        <f t="array" aca="1" ref="F75" ca="1">INDIRECT(ADDRESS(E75, 16, 4, TRUE, "Product Portfolio"))</f>
        <v>389.26864308066064</v>
      </c>
      <c r="G75">
        <f t="shared" ca="1" si="1"/>
        <v>25302.461800242942</v>
      </c>
    </row>
    <row r="76" spans="1:7" x14ac:dyDescent="0.25">
      <c r="A76">
        <v>75</v>
      </c>
      <c r="B76" s="9" t="s">
        <v>88</v>
      </c>
      <c r="C76">
        <v>88</v>
      </c>
      <c r="D76" s="7">
        <v>44463</v>
      </c>
      <c r="E76">
        <f>MATCH(B76,'Product portfolio'!A:A,)</f>
        <v>207</v>
      </c>
      <c r="F76" s="2" cm="1">
        <f t="array" aca="1" ref="F76" ca="1">INDIRECT(ADDRESS(E76, 16, 4, TRUE, "Product Portfolio"))</f>
        <v>87.264583957015432</v>
      </c>
      <c r="G76">
        <f t="shared" ca="1" si="1"/>
        <v>7679.2833882173582</v>
      </c>
    </row>
    <row r="77" spans="1:7" x14ac:dyDescent="0.25">
      <c r="A77">
        <v>76</v>
      </c>
      <c r="B77" s="9" t="s">
        <v>88</v>
      </c>
      <c r="C77">
        <v>26</v>
      </c>
      <c r="D77" s="7">
        <v>44467</v>
      </c>
      <c r="E77">
        <f>MATCH(B77,'Product portfolio'!A:A,)</f>
        <v>207</v>
      </c>
      <c r="F77" s="2" cm="1">
        <f t="array" aca="1" ref="F77" ca="1">INDIRECT(ADDRESS(E77, 16, 4, TRUE, "Product Portfolio"))</f>
        <v>87.264583957015432</v>
      </c>
      <c r="G77">
        <f t="shared" ca="1" si="1"/>
        <v>2268.8791828824014</v>
      </c>
    </row>
    <row r="78" spans="1:7" x14ac:dyDescent="0.25">
      <c r="A78">
        <v>77</v>
      </c>
      <c r="B78" s="9" t="s">
        <v>76</v>
      </c>
      <c r="C78">
        <v>68</v>
      </c>
      <c r="D78" s="7">
        <v>44509</v>
      </c>
      <c r="E78">
        <f>MATCH(B78,'Product portfolio'!A:A,)</f>
        <v>155</v>
      </c>
      <c r="F78" s="2" cm="1">
        <f t="array" aca="1" ref="F78" ca="1">INDIRECT(ADDRESS(E78, 16, 4, TRUE, "Product Portfolio"))</f>
        <v>115.47281930068382</v>
      </c>
      <c r="G78">
        <f t="shared" ca="1" si="1"/>
        <v>7852.1517124464999</v>
      </c>
    </row>
    <row r="79" spans="1:7" x14ac:dyDescent="0.25">
      <c r="A79">
        <v>78</v>
      </c>
      <c r="B79" s="9" t="s">
        <v>71</v>
      </c>
      <c r="C79">
        <v>32</v>
      </c>
      <c r="D79" s="7">
        <v>44481</v>
      </c>
      <c r="E79">
        <f>MATCH(B79,'Product portfolio'!A:A,)</f>
        <v>133</v>
      </c>
      <c r="F79" s="2" cm="1">
        <f t="array" aca="1" ref="F79" ca="1">INDIRECT(ADDRESS(E79, 16, 4, TRUE, "Product Portfolio"))</f>
        <v>176.74039459976044</v>
      </c>
      <c r="G79">
        <f t="shared" ca="1" si="1"/>
        <v>5655.6926271923339</v>
      </c>
    </row>
    <row r="80" spans="1:7" x14ac:dyDescent="0.25">
      <c r="A80">
        <v>79</v>
      </c>
      <c r="B80" s="9" t="s">
        <v>97</v>
      </c>
      <c r="C80">
        <v>29</v>
      </c>
      <c r="D80" s="7">
        <v>44511</v>
      </c>
      <c r="E80">
        <f>MATCH(B80,'Product portfolio'!A:A,)</f>
        <v>266</v>
      </c>
      <c r="F80" s="2" cm="1">
        <f t="array" aca="1" ref="F80" ca="1">INDIRECT(ADDRESS(E80, 16, 4, TRUE, "Product Portfolio"))</f>
        <v>407.18596042049796</v>
      </c>
      <c r="G80">
        <f t="shared" ca="1" si="1"/>
        <v>11808.392852194442</v>
      </c>
    </row>
    <row r="81" spans="1:7" x14ac:dyDescent="0.25">
      <c r="A81">
        <v>80</v>
      </c>
      <c r="B81" s="9" t="s">
        <v>80</v>
      </c>
      <c r="C81">
        <v>34</v>
      </c>
      <c r="D81" s="7">
        <v>44510</v>
      </c>
      <c r="E81">
        <f>MATCH(B81,'Product portfolio'!A:A,)</f>
        <v>175</v>
      </c>
      <c r="F81" s="2" cm="1">
        <f t="array" aca="1" ref="F81" ca="1">INDIRECT(ADDRESS(E81, 16, 4, TRUE, "Product Portfolio"))</f>
        <v>45.62625184767785</v>
      </c>
      <c r="G81">
        <f t="shared" ca="1" si="1"/>
        <v>1551.2925628210469</v>
      </c>
    </row>
    <row r="82" spans="1:7" x14ac:dyDescent="0.25">
      <c r="A82">
        <v>81</v>
      </c>
      <c r="B82" s="9" t="s">
        <v>56</v>
      </c>
      <c r="C82">
        <v>30</v>
      </c>
      <c r="D82" s="7">
        <v>44425</v>
      </c>
      <c r="E82">
        <f>MATCH(B82,'Product portfolio'!A:A,)</f>
        <v>52</v>
      </c>
      <c r="F82" s="2" cm="1">
        <f t="array" aca="1" ref="F82" ca="1">INDIRECT(ADDRESS(E82, 16, 4, TRUE, "Product Portfolio"))</f>
        <v>153.30897417887542</v>
      </c>
      <c r="G82">
        <f t="shared" ca="1" si="1"/>
        <v>4599.2692253662626</v>
      </c>
    </row>
    <row r="83" spans="1:7" x14ac:dyDescent="0.25">
      <c r="A83">
        <v>82</v>
      </c>
      <c r="B83" s="9" t="s">
        <v>86</v>
      </c>
      <c r="C83">
        <v>77</v>
      </c>
      <c r="D83" s="7">
        <v>44446</v>
      </c>
      <c r="E83">
        <f>MATCH(B83,'Product portfolio'!A:A,)</f>
        <v>199</v>
      </c>
      <c r="F83" s="2" cm="1">
        <f t="array" aca="1" ref="F83" ca="1">INDIRECT(ADDRESS(E83, 16, 4, TRUE, "Product Portfolio"))</f>
        <v>96.579901039025799</v>
      </c>
      <c r="G83">
        <f t="shared" ca="1" si="1"/>
        <v>7436.6523800049863</v>
      </c>
    </row>
    <row r="84" spans="1:7" x14ac:dyDescent="0.25">
      <c r="A84">
        <v>83</v>
      </c>
      <c r="B84" s="9" t="s">
        <v>52</v>
      </c>
      <c r="C84">
        <v>41</v>
      </c>
      <c r="D84" s="7">
        <v>44498</v>
      </c>
      <c r="E84">
        <f>MATCH(B84,'Product portfolio'!A:A,)</f>
        <v>27</v>
      </c>
      <c r="F84" s="2" cm="1">
        <f t="array" aca="1" ref="F84" ca="1">INDIRECT(ADDRESS(E84, 16, 4, TRUE, "Product Portfolio"))</f>
        <v>433.09282500526865</v>
      </c>
      <c r="G84">
        <f t="shared" ca="1" si="1"/>
        <v>17756.805825216015</v>
      </c>
    </row>
    <row r="85" spans="1:7" x14ac:dyDescent="0.25">
      <c r="A85">
        <v>84</v>
      </c>
      <c r="B85" s="9" t="s">
        <v>67</v>
      </c>
      <c r="C85">
        <v>11</v>
      </c>
      <c r="D85" s="7">
        <v>44511</v>
      </c>
      <c r="E85">
        <f>MATCH(B85,'Product portfolio'!A:A,)</f>
        <v>113</v>
      </c>
      <c r="F85" s="2" cm="1">
        <f t="array" aca="1" ref="F85" ca="1">INDIRECT(ADDRESS(E85, 16, 4, TRUE, "Product Portfolio"))</f>
        <v>224.86767651676877</v>
      </c>
      <c r="G85">
        <f t="shared" ca="1" si="1"/>
        <v>2473.5444416844566</v>
      </c>
    </row>
    <row r="86" spans="1:7" x14ac:dyDescent="0.25">
      <c r="A86">
        <v>85</v>
      </c>
      <c r="B86" s="9" t="s">
        <v>66</v>
      </c>
      <c r="C86">
        <v>48</v>
      </c>
      <c r="D86" s="7">
        <v>44462</v>
      </c>
      <c r="E86">
        <f>MATCH(B86,'Product portfolio'!A:A,)</f>
        <v>107</v>
      </c>
      <c r="F86" s="2" cm="1">
        <f t="array" aca="1" ref="F86" ca="1">INDIRECT(ADDRESS(E86, 16, 4, TRUE, "Product Portfolio"))</f>
        <v>578.78895332309526</v>
      </c>
      <c r="G86">
        <f t="shared" ca="1" si="1"/>
        <v>27781.869759508572</v>
      </c>
    </row>
    <row r="87" spans="1:7" x14ac:dyDescent="0.25">
      <c r="A87">
        <v>86</v>
      </c>
      <c r="B87" s="9" t="s">
        <v>55</v>
      </c>
      <c r="C87">
        <v>46</v>
      </c>
      <c r="D87" s="7">
        <v>44411</v>
      </c>
      <c r="E87">
        <f>MATCH(B87,'Product portfolio'!A:A,)</f>
        <v>46</v>
      </c>
      <c r="F87" s="2" cm="1">
        <f t="array" aca="1" ref="F87" ca="1">INDIRECT(ADDRESS(E87, 16, 4, TRUE, "Product Portfolio"))</f>
        <v>448.12299011795051</v>
      </c>
      <c r="G87">
        <f t="shared" ca="1" si="1"/>
        <v>20613.657545425722</v>
      </c>
    </row>
    <row r="88" spans="1:7" x14ac:dyDescent="0.25">
      <c r="A88">
        <v>87</v>
      </c>
      <c r="B88" s="9" t="s">
        <v>94</v>
      </c>
      <c r="C88">
        <v>22</v>
      </c>
      <c r="D88" s="7">
        <v>44526</v>
      </c>
      <c r="E88">
        <f>MATCH(B88,'Product portfolio'!A:A,)</f>
        <v>240</v>
      </c>
      <c r="F88" s="2" cm="1">
        <f t="array" aca="1" ref="F88" ca="1">INDIRECT(ADDRESS(E88, 16, 4, TRUE, "Product Portfolio"))</f>
        <v>162.91047181706764</v>
      </c>
      <c r="G88">
        <f t="shared" ca="1" si="1"/>
        <v>3584.0303799754884</v>
      </c>
    </row>
    <row r="89" spans="1:7" x14ac:dyDescent="0.25">
      <c r="A89">
        <v>88</v>
      </c>
      <c r="B89" s="9" t="s">
        <v>94</v>
      </c>
      <c r="C89">
        <v>71</v>
      </c>
      <c r="D89" s="7">
        <v>44488</v>
      </c>
      <c r="E89">
        <f>MATCH(B89,'Product portfolio'!A:A,)</f>
        <v>240</v>
      </c>
      <c r="F89" s="2" cm="1">
        <f t="array" aca="1" ref="F89" ca="1">INDIRECT(ADDRESS(E89, 16, 4, TRUE, "Product Portfolio"))</f>
        <v>162.91047181706764</v>
      </c>
      <c r="G89">
        <f t="shared" ca="1" si="1"/>
        <v>11566.643499011803</v>
      </c>
    </row>
    <row r="90" spans="1:7" x14ac:dyDescent="0.25">
      <c r="A90">
        <v>89</v>
      </c>
      <c r="B90" s="9" t="s">
        <v>66</v>
      </c>
      <c r="C90">
        <v>30</v>
      </c>
      <c r="D90" s="7">
        <v>44530</v>
      </c>
      <c r="E90">
        <f>MATCH(B90,'Product portfolio'!A:A,)</f>
        <v>107</v>
      </c>
      <c r="F90" s="2" cm="1">
        <f t="array" aca="1" ref="F90" ca="1">INDIRECT(ADDRESS(E90, 16, 4, TRUE, "Product Portfolio"))</f>
        <v>578.78895332309526</v>
      </c>
      <c r="G90">
        <f t="shared" ca="1" si="1"/>
        <v>17363.668599692857</v>
      </c>
    </row>
    <row r="91" spans="1:7" x14ac:dyDescent="0.25">
      <c r="A91">
        <v>90</v>
      </c>
      <c r="B91" s="9" t="s">
        <v>94</v>
      </c>
      <c r="C91">
        <v>42</v>
      </c>
      <c r="D91" s="7">
        <v>44505</v>
      </c>
      <c r="E91">
        <f>MATCH(B91,'Product portfolio'!A:A,)</f>
        <v>240</v>
      </c>
      <c r="F91" s="2" cm="1">
        <f t="array" aca="1" ref="F91" ca="1">INDIRECT(ADDRESS(E91, 16, 4, TRUE, "Product Portfolio"))</f>
        <v>162.91047181706764</v>
      </c>
      <c r="G91">
        <f t="shared" ca="1" si="1"/>
        <v>6842.2398163168409</v>
      </c>
    </row>
    <row r="92" spans="1:7" x14ac:dyDescent="0.25">
      <c r="A92">
        <v>91</v>
      </c>
      <c r="B92" s="9" t="s">
        <v>63</v>
      </c>
      <c r="C92">
        <v>73</v>
      </c>
      <c r="D92" s="7">
        <v>44509</v>
      </c>
      <c r="E92">
        <f>MATCH(B92,'Product portfolio'!A:A,)</f>
        <v>89</v>
      </c>
      <c r="F92" s="2" cm="1">
        <f t="array" aca="1" ref="F92" ca="1">INDIRECT(ADDRESS(E92, 16, 4, TRUE, "Product Portfolio"))</f>
        <v>200.8780770831483</v>
      </c>
      <c r="G92">
        <f t="shared" ca="1" si="1"/>
        <v>14664.099627069825</v>
      </c>
    </row>
    <row r="93" spans="1:7" x14ac:dyDescent="0.25">
      <c r="A93">
        <v>92</v>
      </c>
      <c r="B93" s="9" t="s">
        <v>96</v>
      </c>
      <c r="C93">
        <v>45</v>
      </c>
      <c r="D93" s="7">
        <v>44456</v>
      </c>
      <c r="E93">
        <f>MATCH(B93,'Product portfolio'!A:A,)</f>
        <v>256</v>
      </c>
      <c r="F93" s="2" cm="1">
        <f t="array" aca="1" ref="F93" ca="1">INDIRECT(ADDRESS(E93, 16, 4, TRUE, "Product Portfolio"))</f>
        <v>379.10573051621088</v>
      </c>
      <c r="G93">
        <f t="shared" ca="1" si="1"/>
        <v>17059.75787322949</v>
      </c>
    </row>
    <row r="94" spans="1:7" x14ac:dyDescent="0.25">
      <c r="A94">
        <v>93</v>
      </c>
      <c r="B94" s="9" t="s">
        <v>75</v>
      </c>
      <c r="C94">
        <v>98</v>
      </c>
      <c r="D94" s="7">
        <v>44453</v>
      </c>
      <c r="E94">
        <f>MATCH(B94,'Product portfolio'!A:A,)</f>
        <v>150</v>
      </c>
      <c r="F94" s="2" cm="1">
        <f t="array" aca="1" ref="F94" ca="1">INDIRECT(ADDRESS(E94, 16, 4, TRUE, "Product Portfolio"))</f>
        <v>649.53178188301422</v>
      </c>
      <c r="G94">
        <f t="shared" ca="1" si="1"/>
        <v>63654.114624535396</v>
      </c>
    </row>
    <row r="95" spans="1:7" x14ac:dyDescent="0.25">
      <c r="A95">
        <v>94</v>
      </c>
      <c r="B95" s="9" t="s">
        <v>61</v>
      </c>
      <c r="C95">
        <v>27</v>
      </c>
      <c r="D95" s="7">
        <v>44441</v>
      </c>
      <c r="E95">
        <f>MATCH(B95,'Product portfolio'!A:A,)</f>
        <v>77</v>
      </c>
      <c r="F95" s="2" cm="1">
        <f t="array" aca="1" ref="F95" ca="1">INDIRECT(ADDRESS(E95, 16, 4, TRUE, "Product Portfolio"))</f>
        <v>214.16270455545998</v>
      </c>
      <c r="G95">
        <f t="shared" ca="1" si="1"/>
        <v>5782.3930229974194</v>
      </c>
    </row>
    <row r="96" spans="1:7" x14ac:dyDescent="0.25">
      <c r="A96">
        <v>95</v>
      </c>
      <c r="B96" s="9" t="s">
        <v>66</v>
      </c>
      <c r="C96">
        <v>24</v>
      </c>
      <c r="D96" s="7">
        <v>44434</v>
      </c>
      <c r="E96">
        <f>MATCH(B96,'Product portfolio'!A:A,)</f>
        <v>107</v>
      </c>
      <c r="F96" s="2" cm="1">
        <f t="array" aca="1" ref="F96" ca="1">INDIRECT(ADDRESS(E96, 16, 4, TRUE, "Product Portfolio"))</f>
        <v>578.78895332309526</v>
      </c>
      <c r="G96">
        <f t="shared" ca="1" si="1"/>
        <v>13890.934879754286</v>
      </c>
    </row>
    <row r="97" spans="1:7" x14ac:dyDescent="0.25">
      <c r="A97">
        <v>96</v>
      </c>
      <c r="B97" s="9" t="s">
        <v>70</v>
      </c>
      <c r="C97">
        <v>15</v>
      </c>
      <c r="D97" s="7">
        <v>44490</v>
      </c>
      <c r="E97">
        <f>MATCH(B97,'Product portfolio'!A:A,)</f>
        <v>129</v>
      </c>
      <c r="F97" s="2" cm="1">
        <f t="array" aca="1" ref="F97" ca="1">INDIRECT(ADDRESS(E97, 16, 4, TRUE, "Product Portfolio"))</f>
        <v>145.64807857780735</v>
      </c>
      <c r="G97">
        <f t="shared" ca="1" si="1"/>
        <v>2184.7211786671105</v>
      </c>
    </row>
    <row r="98" spans="1:7" x14ac:dyDescent="0.25">
      <c r="A98">
        <v>97</v>
      </c>
      <c r="B98" s="9" t="s">
        <v>48</v>
      </c>
      <c r="C98">
        <v>70</v>
      </c>
      <c r="D98" s="7">
        <v>44446</v>
      </c>
      <c r="E98">
        <f>MATCH(B98,'Product portfolio'!A:A,)</f>
        <v>2</v>
      </c>
      <c r="F98" s="2" cm="1">
        <f t="array" aca="1" ref="F98" ca="1">INDIRECT(ADDRESS(E98, 16, 4, TRUE, "Product Portfolio"))</f>
        <v>93.321904971336366</v>
      </c>
      <c r="G98">
        <f t="shared" ca="1" si="1"/>
        <v>6532.5333479935452</v>
      </c>
    </row>
    <row r="99" spans="1:7" x14ac:dyDescent="0.25">
      <c r="A99">
        <v>98</v>
      </c>
      <c r="B99" s="9" t="s">
        <v>66</v>
      </c>
      <c r="C99">
        <v>1</v>
      </c>
      <c r="D99" s="7">
        <v>44418</v>
      </c>
      <c r="E99">
        <f>MATCH(B99,'Product portfolio'!A:A,)</f>
        <v>107</v>
      </c>
      <c r="F99" s="2" cm="1">
        <f t="array" aca="1" ref="F99" ca="1">INDIRECT(ADDRESS(E99, 16, 4, TRUE, "Product Portfolio"))</f>
        <v>578.78895332309526</v>
      </c>
      <c r="G99">
        <f t="shared" ca="1" si="1"/>
        <v>578.78895332309526</v>
      </c>
    </row>
    <row r="100" spans="1:7" x14ac:dyDescent="0.25">
      <c r="A100">
        <v>99</v>
      </c>
      <c r="B100" s="9" t="s">
        <v>54</v>
      </c>
      <c r="C100">
        <v>11</v>
      </c>
      <c r="D100" s="7">
        <v>44434</v>
      </c>
      <c r="E100">
        <f>MATCH(B100,'Product portfolio'!A:A,)</f>
        <v>40</v>
      </c>
      <c r="F100" s="2" cm="1">
        <f t="array" aca="1" ref="F100" ca="1">INDIRECT(ADDRESS(E100, 16, 4, TRUE, "Product Portfolio"))</f>
        <v>129.92342801463911</v>
      </c>
      <c r="G100">
        <f t="shared" ca="1" si="1"/>
        <v>1429.1577081610303</v>
      </c>
    </row>
    <row r="101" spans="1:7" x14ac:dyDescent="0.25">
      <c r="A101">
        <v>100</v>
      </c>
      <c r="B101" s="9" t="s">
        <v>51</v>
      </c>
      <c r="C101">
        <v>85</v>
      </c>
      <c r="D101" s="7">
        <v>44418</v>
      </c>
      <c r="E101">
        <f>MATCH(B101,'Product portfolio'!A:A,)</f>
        <v>21</v>
      </c>
      <c r="F101" s="2" cm="1">
        <f t="array" aca="1" ref="F101" ca="1">INDIRECT(ADDRESS(E101, 16, 4, TRUE, "Product Portfolio"))</f>
        <v>136.26659206021088</v>
      </c>
      <c r="G101">
        <f t="shared" ca="1" si="1"/>
        <v>11582.660325117926</v>
      </c>
    </row>
    <row r="102" spans="1:7" x14ac:dyDescent="0.25">
      <c r="A102">
        <v>101</v>
      </c>
      <c r="B102" s="9" t="s">
        <v>75</v>
      </c>
      <c r="C102">
        <v>24</v>
      </c>
      <c r="D102" s="7">
        <v>44523</v>
      </c>
      <c r="E102">
        <f>MATCH(B102,'Product portfolio'!A:A,)</f>
        <v>150</v>
      </c>
      <c r="F102" s="2" cm="1">
        <f t="array" aca="1" ref="F102" ca="1">INDIRECT(ADDRESS(E102, 16, 4, TRUE, "Product Portfolio"))</f>
        <v>649.53178188301422</v>
      </c>
      <c r="G102">
        <f t="shared" ca="1" si="1"/>
        <v>15588.762765192341</v>
      </c>
    </row>
    <row r="103" spans="1:7" x14ac:dyDescent="0.25">
      <c r="A103">
        <v>102</v>
      </c>
      <c r="B103" s="9" t="s">
        <v>64</v>
      </c>
      <c r="C103">
        <v>17</v>
      </c>
      <c r="D103" s="7">
        <v>44411</v>
      </c>
      <c r="E103">
        <f>MATCH(B103,'Product portfolio'!A:A,)</f>
        <v>95</v>
      </c>
      <c r="F103" s="2" cm="1">
        <f t="array" aca="1" ref="F103" ca="1">INDIRECT(ADDRESS(E103, 16, 4, TRUE, "Product Portfolio"))</f>
        <v>293.44384523323004</v>
      </c>
      <c r="G103">
        <f t="shared" ca="1" si="1"/>
        <v>4988.5453689649103</v>
      </c>
    </row>
    <row r="104" spans="1:7" x14ac:dyDescent="0.25">
      <c r="A104">
        <v>103</v>
      </c>
      <c r="B104" s="9" t="s">
        <v>91</v>
      </c>
      <c r="C104">
        <v>20</v>
      </c>
      <c r="D104" s="7">
        <v>44461</v>
      </c>
      <c r="E104">
        <f>MATCH(B104,'Product portfolio'!A:A,)</f>
        <v>222</v>
      </c>
      <c r="F104" s="2" cm="1">
        <f t="array" aca="1" ref="F104" ca="1">INDIRECT(ADDRESS(E104, 16, 4, TRUE, "Product Portfolio"))</f>
        <v>340.12998721862277</v>
      </c>
      <c r="G104">
        <f t="shared" ca="1" si="1"/>
        <v>6802.5997443724555</v>
      </c>
    </row>
    <row r="105" spans="1:7" x14ac:dyDescent="0.25">
      <c r="A105">
        <v>104</v>
      </c>
      <c r="B105" s="9" t="s">
        <v>53</v>
      </c>
      <c r="C105">
        <v>96</v>
      </c>
      <c r="D105" s="7">
        <v>44435</v>
      </c>
      <c r="E105">
        <f>MATCH(B105,'Product portfolio'!A:A,)</f>
        <v>34</v>
      </c>
      <c r="F105" s="2" cm="1">
        <f t="array" aca="1" ref="F105" ca="1">INDIRECT(ADDRESS(E105, 16, 4, TRUE, "Product Portfolio"))</f>
        <v>149.24456927353373</v>
      </c>
      <c r="G105">
        <f t="shared" ca="1" si="1"/>
        <v>14327.478650259238</v>
      </c>
    </row>
    <row r="106" spans="1:7" x14ac:dyDescent="0.25">
      <c r="A106">
        <v>105</v>
      </c>
      <c r="B106" s="9" t="s">
        <v>86</v>
      </c>
      <c r="C106">
        <v>50</v>
      </c>
      <c r="D106" s="7">
        <v>44509</v>
      </c>
      <c r="E106">
        <f>MATCH(B106,'Product portfolio'!A:A,)</f>
        <v>199</v>
      </c>
      <c r="F106" s="2" cm="1">
        <f t="array" aca="1" ref="F106" ca="1">INDIRECT(ADDRESS(E106, 16, 4, TRUE, "Product Portfolio"))</f>
        <v>96.579901039025799</v>
      </c>
      <c r="G106">
        <f t="shared" ca="1" si="1"/>
        <v>4828.9950519512895</v>
      </c>
    </row>
    <row r="107" spans="1:7" x14ac:dyDescent="0.25">
      <c r="A107">
        <v>106</v>
      </c>
      <c r="B107" s="9" t="s">
        <v>70</v>
      </c>
      <c r="C107">
        <v>40</v>
      </c>
      <c r="D107" s="7">
        <v>44489</v>
      </c>
      <c r="E107">
        <f>MATCH(B107,'Product portfolio'!A:A,)</f>
        <v>129</v>
      </c>
      <c r="F107" s="2" cm="1">
        <f t="array" aca="1" ref="F107" ca="1">INDIRECT(ADDRESS(E107, 16, 4, TRUE, "Product Portfolio"))</f>
        <v>145.64807857780735</v>
      </c>
      <c r="G107">
        <f t="shared" ca="1" si="1"/>
        <v>5825.9231431122944</v>
      </c>
    </row>
    <row r="108" spans="1:7" x14ac:dyDescent="0.25">
      <c r="A108">
        <v>107</v>
      </c>
      <c r="B108" s="9" t="s">
        <v>55</v>
      </c>
      <c r="C108">
        <v>25</v>
      </c>
      <c r="D108" s="7">
        <v>44524</v>
      </c>
      <c r="E108">
        <f>MATCH(B108,'Product portfolio'!A:A,)</f>
        <v>46</v>
      </c>
      <c r="F108" s="2" cm="1">
        <f t="array" aca="1" ref="F108" ca="1">INDIRECT(ADDRESS(E108, 16, 4, TRUE, "Product Portfolio"))</f>
        <v>448.12299011795051</v>
      </c>
      <c r="G108">
        <f t="shared" ca="1" si="1"/>
        <v>11203.074752948763</v>
      </c>
    </row>
    <row r="109" spans="1:7" x14ac:dyDescent="0.25">
      <c r="A109">
        <v>108</v>
      </c>
      <c r="B109" s="9" t="s">
        <v>51</v>
      </c>
      <c r="C109">
        <v>19</v>
      </c>
      <c r="D109" s="7">
        <v>44434</v>
      </c>
      <c r="E109">
        <f>MATCH(B109,'Product portfolio'!A:A,)</f>
        <v>21</v>
      </c>
      <c r="F109" s="2" cm="1">
        <f t="array" aca="1" ref="F109" ca="1">INDIRECT(ADDRESS(E109, 16, 4, TRUE, "Product Portfolio"))</f>
        <v>136.26659206021088</v>
      </c>
      <c r="G109">
        <f t="shared" ca="1" si="1"/>
        <v>2589.0652491440069</v>
      </c>
    </row>
    <row r="110" spans="1:7" x14ac:dyDescent="0.25">
      <c r="A110">
        <v>109</v>
      </c>
      <c r="B110" s="9" t="s">
        <v>95</v>
      </c>
      <c r="C110">
        <v>65</v>
      </c>
      <c r="D110" s="7">
        <v>44431</v>
      </c>
      <c r="E110">
        <f>MATCH(B110,'Product portfolio'!A:A,)</f>
        <v>248</v>
      </c>
      <c r="F110" s="2" cm="1">
        <f t="array" aca="1" ref="F110" ca="1">INDIRECT(ADDRESS(E110, 16, 4, TRUE, "Product Portfolio"))</f>
        <v>114.14038269969917</v>
      </c>
      <c r="G110">
        <f t="shared" ca="1" si="1"/>
        <v>7419.1248754804465</v>
      </c>
    </row>
    <row r="111" spans="1:7" x14ac:dyDescent="0.25">
      <c r="A111">
        <v>110</v>
      </c>
      <c r="B111" s="9" t="s">
        <v>65</v>
      </c>
      <c r="C111">
        <v>3</v>
      </c>
      <c r="D111" s="7">
        <v>44518</v>
      </c>
      <c r="E111">
        <f>MATCH(B111,'Product portfolio'!A:A,)</f>
        <v>101</v>
      </c>
      <c r="F111" s="2" cm="1">
        <f t="array" aca="1" ref="F111" ca="1">INDIRECT(ADDRESS(E111, 16, 4, TRUE, "Product Portfolio"))</f>
        <v>389.26864308066064</v>
      </c>
      <c r="G111">
        <f t="shared" ca="1" si="1"/>
        <v>1167.8059292419819</v>
      </c>
    </row>
    <row r="112" spans="1:7" x14ac:dyDescent="0.25">
      <c r="A112">
        <v>111</v>
      </c>
      <c r="B112" s="9" t="s">
        <v>76</v>
      </c>
      <c r="C112">
        <v>64</v>
      </c>
      <c r="D112" s="7">
        <v>44453</v>
      </c>
      <c r="E112">
        <f>MATCH(B112,'Product portfolio'!A:A,)</f>
        <v>155</v>
      </c>
      <c r="F112" s="2" cm="1">
        <f t="array" aca="1" ref="F112" ca="1">INDIRECT(ADDRESS(E112, 16, 4, TRUE, "Product Portfolio"))</f>
        <v>115.47281930068382</v>
      </c>
      <c r="G112">
        <f t="shared" ca="1" si="1"/>
        <v>7390.2604352437647</v>
      </c>
    </row>
    <row r="113" spans="1:7" x14ac:dyDescent="0.25">
      <c r="A113">
        <v>112</v>
      </c>
      <c r="B113" s="9" t="s">
        <v>52</v>
      </c>
      <c r="C113">
        <v>64</v>
      </c>
      <c r="D113" s="7">
        <v>44476</v>
      </c>
      <c r="E113">
        <f>MATCH(B113,'Product portfolio'!A:A,)</f>
        <v>27</v>
      </c>
      <c r="F113" s="2" cm="1">
        <f t="array" aca="1" ref="F113" ca="1">INDIRECT(ADDRESS(E113, 16, 4, TRUE, "Product Portfolio"))</f>
        <v>433.09282500526865</v>
      </c>
      <c r="G113">
        <f t="shared" ca="1" si="1"/>
        <v>27717.940800337194</v>
      </c>
    </row>
    <row r="114" spans="1:7" x14ac:dyDescent="0.25">
      <c r="A114">
        <v>113</v>
      </c>
      <c r="B114" s="9" t="s">
        <v>72</v>
      </c>
      <c r="C114">
        <v>5</v>
      </c>
      <c r="D114" s="7">
        <v>44461</v>
      </c>
      <c r="E114">
        <f>MATCH(B114,'Product portfolio'!A:A,)</f>
        <v>137</v>
      </c>
      <c r="F114" s="2" cm="1">
        <f t="array" aca="1" ref="F114" ca="1">INDIRECT(ADDRESS(E114, 16, 4, TRUE, "Product Portfolio"))</f>
        <v>382.00369802056161</v>
      </c>
      <c r="G114">
        <f t="shared" ca="1" si="1"/>
        <v>1910.0184901028081</v>
      </c>
    </row>
    <row r="115" spans="1:7" x14ac:dyDescent="0.25">
      <c r="A115">
        <v>114</v>
      </c>
      <c r="B115" s="9" t="s">
        <v>96</v>
      </c>
      <c r="C115">
        <v>85</v>
      </c>
      <c r="D115" s="7">
        <v>44412</v>
      </c>
      <c r="E115">
        <f>MATCH(B115,'Product portfolio'!A:A,)</f>
        <v>256</v>
      </c>
      <c r="F115" s="2" cm="1">
        <f t="array" aca="1" ref="F115" ca="1">INDIRECT(ADDRESS(E115, 16, 4, TRUE, "Product Portfolio"))</f>
        <v>379.10573051621088</v>
      </c>
      <c r="G115">
        <f t="shared" ca="1" si="1"/>
        <v>32223.987093877924</v>
      </c>
    </row>
    <row r="116" spans="1:7" x14ac:dyDescent="0.25">
      <c r="A116">
        <v>115</v>
      </c>
      <c r="B116" s="9" t="s">
        <v>88</v>
      </c>
      <c r="C116">
        <v>93</v>
      </c>
      <c r="D116" s="7">
        <v>44509</v>
      </c>
      <c r="E116">
        <f>MATCH(B116,'Product portfolio'!A:A,)</f>
        <v>207</v>
      </c>
      <c r="F116" s="2" cm="1">
        <f t="array" aca="1" ref="F116" ca="1">INDIRECT(ADDRESS(E116, 16, 4, TRUE, "Product Portfolio"))</f>
        <v>87.264583957015432</v>
      </c>
      <c r="G116">
        <f t="shared" ca="1" si="1"/>
        <v>8115.6063080024351</v>
      </c>
    </row>
    <row r="117" spans="1:7" x14ac:dyDescent="0.25">
      <c r="A117">
        <v>116</v>
      </c>
      <c r="B117" s="9" t="s">
        <v>56</v>
      </c>
      <c r="C117">
        <v>96</v>
      </c>
      <c r="D117" s="7">
        <v>44468</v>
      </c>
      <c r="E117">
        <f>MATCH(B117,'Product portfolio'!A:A,)</f>
        <v>52</v>
      </c>
      <c r="F117" s="2" cm="1">
        <f t="array" aca="1" ref="F117" ca="1">INDIRECT(ADDRESS(E117, 16, 4, TRUE, "Product Portfolio"))</f>
        <v>153.30897417887542</v>
      </c>
      <c r="G117">
        <f t="shared" ca="1" si="1"/>
        <v>14717.66152117204</v>
      </c>
    </row>
    <row r="118" spans="1:7" x14ac:dyDescent="0.25">
      <c r="A118">
        <v>117</v>
      </c>
      <c r="B118" s="9" t="s">
        <v>80</v>
      </c>
      <c r="C118">
        <v>39</v>
      </c>
      <c r="D118" s="7">
        <v>44425</v>
      </c>
      <c r="E118">
        <f>MATCH(B118,'Product portfolio'!A:A,)</f>
        <v>175</v>
      </c>
      <c r="F118" s="2" cm="1">
        <f t="array" aca="1" ref="F118" ca="1">INDIRECT(ADDRESS(E118, 16, 4, TRUE, "Product Portfolio"))</f>
        <v>45.62625184767785</v>
      </c>
      <c r="G118">
        <f t="shared" ca="1" si="1"/>
        <v>1779.4238220594361</v>
      </c>
    </row>
    <row r="119" spans="1:7" x14ac:dyDescent="0.25">
      <c r="A119">
        <v>118</v>
      </c>
      <c r="B119" s="9" t="s">
        <v>52</v>
      </c>
      <c r="C119">
        <v>51</v>
      </c>
      <c r="D119" s="7">
        <v>44494</v>
      </c>
      <c r="E119">
        <f>MATCH(B119,'Product portfolio'!A:A,)</f>
        <v>27</v>
      </c>
      <c r="F119" s="2" cm="1">
        <f t="array" aca="1" ref="F119" ca="1">INDIRECT(ADDRESS(E119, 16, 4, TRUE, "Product Portfolio"))</f>
        <v>433.09282500526865</v>
      </c>
      <c r="G119">
        <f t="shared" ca="1" si="1"/>
        <v>22087.734075268701</v>
      </c>
    </row>
    <row r="120" spans="1:7" x14ac:dyDescent="0.25">
      <c r="A120">
        <v>119</v>
      </c>
      <c r="B120" s="9" t="s">
        <v>69</v>
      </c>
      <c r="C120">
        <v>4</v>
      </c>
      <c r="D120" s="7">
        <v>44439</v>
      </c>
      <c r="E120">
        <f>MATCH(B120,'Product portfolio'!A:A,)</f>
        <v>125</v>
      </c>
      <c r="F120" s="2" cm="1">
        <f t="array" aca="1" ref="F120" ca="1">INDIRECT(ADDRESS(E120, 16, 4, TRUE, "Product Portfolio"))</f>
        <v>120.73938494487714</v>
      </c>
      <c r="G120">
        <f t="shared" ca="1" si="1"/>
        <v>482.95753977950858</v>
      </c>
    </row>
    <row r="121" spans="1:7" x14ac:dyDescent="0.25">
      <c r="A121">
        <v>120</v>
      </c>
      <c r="B121" s="9" t="s">
        <v>69</v>
      </c>
      <c r="C121">
        <v>97</v>
      </c>
      <c r="D121" s="7">
        <v>44431</v>
      </c>
      <c r="E121">
        <f>MATCH(B121,'Product portfolio'!A:A,)</f>
        <v>125</v>
      </c>
      <c r="F121" s="2" cm="1">
        <f t="array" aca="1" ref="F121" ca="1">INDIRECT(ADDRESS(E121, 16, 4, TRUE, "Product Portfolio"))</f>
        <v>120.73938494487714</v>
      </c>
      <c r="G121">
        <f t="shared" ca="1" si="1"/>
        <v>11711.720339653082</v>
      </c>
    </row>
    <row r="122" spans="1:7" x14ac:dyDescent="0.25">
      <c r="A122">
        <v>121</v>
      </c>
      <c r="B122" s="9" t="s">
        <v>62</v>
      </c>
      <c r="C122">
        <v>42</v>
      </c>
      <c r="D122" s="7">
        <v>44525</v>
      </c>
      <c r="E122">
        <f>MATCH(B122,'Product portfolio'!A:A,)</f>
        <v>83</v>
      </c>
      <c r="F122" s="2" cm="1">
        <f t="array" aca="1" ref="F122" ca="1">INDIRECT(ADDRESS(E122, 16, 4, TRUE, "Product Portfolio"))</f>
        <v>212.06642713700631</v>
      </c>
      <c r="G122">
        <f t="shared" ca="1" si="1"/>
        <v>8906.789939754266</v>
      </c>
    </row>
    <row r="123" spans="1:7" x14ac:dyDescent="0.25">
      <c r="A123">
        <v>122</v>
      </c>
      <c r="B123" s="9" t="s">
        <v>95</v>
      </c>
      <c r="C123">
        <v>78</v>
      </c>
      <c r="D123" s="7">
        <v>44441</v>
      </c>
      <c r="E123">
        <f>MATCH(B123,'Product portfolio'!A:A,)</f>
        <v>248</v>
      </c>
      <c r="F123" s="2" cm="1">
        <f t="array" aca="1" ref="F123" ca="1">INDIRECT(ADDRESS(E123, 16, 4, TRUE, "Product Portfolio"))</f>
        <v>114.14038269969917</v>
      </c>
      <c r="G123">
        <f t="shared" ca="1" si="1"/>
        <v>8902.949850576535</v>
      </c>
    </row>
    <row r="124" spans="1:7" x14ac:dyDescent="0.25">
      <c r="A124">
        <v>123</v>
      </c>
      <c r="B124" s="9" t="s">
        <v>96</v>
      </c>
      <c r="C124">
        <v>28</v>
      </c>
      <c r="D124" s="7">
        <v>44455</v>
      </c>
      <c r="E124">
        <f>MATCH(B124,'Product portfolio'!A:A,)</f>
        <v>256</v>
      </c>
      <c r="F124" s="2" cm="1">
        <f t="array" aca="1" ref="F124" ca="1">INDIRECT(ADDRESS(E124, 16, 4, TRUE, "Product Portfolio"))</f>
        <v>379.10573051621088</v>
      </c>
      <c r="G124">
        <f t="shared" ca="1" si="1"/>
        <v>10614.960454453905</v>
      </c>
    </row>
    <row r="125" spans="1:7" x14ac:dyDescent="0.25">
      <c r="A125">
        <v>124</v>
      </c>
      <c r="B125" s="9" t="s">
        <v>69</v>
      </c>
      <c r="C125">
        <v>35</v>
      </c>
      <c r="D125" s="7">
        <v>44433</v>
      </c>
      <c r="E125">
        <f>MATCH(B125,'Product portfolio'!A:A,)</f>
        <v>125</v>
      </c>
      <c r="F125" s="2" cm="1">
        <f t="array" aca="1" ref="F125" ca="1">INDIRECT(ADDRESS(E125, 16, 4, TRUE, "Product Portfolio"))</f>
        <v>120.73938494487714</v>
      </c>
      <c r="G125">
        <f t="shared" ca="1" si="1"/>
        <v>4225.8784730707002</v>
      </c>
    </row>
    <row r="126" spans="1:7" x14ac:dyDescent="0.25">
      <c r="A126">
        <v>125</v>
      </c>
      <c r="B126" s="9" t="s">
        <v>67</v>
      </c>
      <c r="C126">
        <v>59</v>
      </c>
      <c r="D126" s="7">
        <v>44462</v>
      </c>
      <c r="E126">
        <f>MATCH(B126,'Product portfolio'!A:A,)</f>
        <v>113</v>
      </c>
      <c r="F126" s="2" cm="1">
        <f t="array" aca="1" ref="F126" ca="1">INDIRECT(ADDRESS(E126, 16, 4, TRUE, "Product Portfolio"))</f>
        <v>224.86767651676877</v>
      </c>
      <c r="G126">
        <f t="shared" ca="1" si="1"/>
        <v>13267.192914489357</v>
      </c>
    </row>
    <row r="127" spans="1:7" x14ac:dyDescent="0.25">
      <c r="A127">
        <v>126</v>
      </c>
      <c r="B127" s="9" t="s">
        <v>55</v>
      </c>
      <c r="C127">
        <v>45</v>
      </c>
      <c r="D127" s="7">
        <v>44481</v>
      </c>
      <c r="E127">
        <f>MATCH(B127,'Product portfolio'!A:A,)</f>
        <v>46</v>
      </c>
      <c r="F127" s="2" cm="1">
        <f t="array" aca="1" ref="F127" ca="1">INDIRECT(ADDRESS(E127, 16, 4, TRUE, "Product Portfolio"))</f>
        <v>448.12299011795051</v>
      </c>
      <c r="G127">
        <f t="shared" ca="1" si="1"/>
        <v>20165.534555307771</v>
      </c>
    </row>
    <row r="128" spans="1:7" x14ac:dyDescent="0.25">
      <c r="A128">
        <v>127</v>
      </c>
      <c r="B128" s="9" t="s">
        <v>49</v>
      </c>
      <c r="C128">
        <v>78</v>
      </c>
      <c r="D128" s="7">
        <v>44519</v>
      </c>
      <c r="E128">
        <f>MATCH(B128,'Product portfolio'!A:A,)</f>
        <v>8</v>
      </c>
      <c r="F128" s="2" cm="1">
        <f t="array" aca="1" ref="F128" ca="1">INDIRECT(ADDRESS(E128, 16, 4, TRUE, "Product Portfolio"))</f>
        <v>450.43773902995076</v>
      </c>
      <c r="G128">
        <f t="shared" ca="1" si="1"/>
        <v>35134.14364433616</v>
      </c>
    </row>
    <row r="129" spans="1:7" x14ac:dyDescent="0.25">
      <c r="A129">
        <v>128</v>
      </c>
      <c r="B129" s="9" t="s">
        <v>63</v>
      </c>
      <c r="C129">
        <v>38</v>
      </c>
      <c r="D129" s="7">
        <v>44502</v>
      </c>
      <c r="E129">
        <f>MATCH(B129,'Product portfolio'!A:A,)</f>
        <v>89</v>
      </c>
      <c r="F129" s="2" cm="1">
        <f t="array" aca="1" ref="F129" ca="1">INDIRECT(ADDRESS(E129, 16, 4, TRUE, "Product Portfolio"))</f>
        <v>200.8780770831483</v>
      </c>
      <c r="G129">
        <f t="shared" ca="1" si="1"/>
        <v>7633.3669291596352</v>
      </c>
    </row>
    <row r="130" spans="1:7" x14ac:dyDescent="0.25">
      <c r="A130">
        <v>129</v>
      </c>
      <c r="B130" s="9" t="s">
        <v>66</v>
      </c>
      <c r="C130">
        <v>78</v>
      </c>
      <c r="D130" s="7">
        <v>44488</v>
      </c>
      <c r="E130">
        <f>MATCH(B130,'Product portfolio'!A:A,)</f>
        <v>107</v>
      </c>
      <c r="F130" s="2" cm="1">
        <f t="array" aca="1" ref="F130" ca="1">INDIRECT(ADDRESS(E130, 16, 4, TRUE, "Product Portfolio"))</f>
        <v>578.78895332309526</v>
      </c>
      <c r="G130">
        <f t="shared" ca="1" si="1"/>
        <v>45145.538359201433</v>
      </c>
    </row>
    <row r="131" spans="1:7" x14ac:dyDescent="0.25">
      <c r="A131">
        <v>130</v>
      </c>
      <c r="B131" s="9" t="s">
        <v>70</v>
      </c>
      <c r="C131">
        <v>38</v>
      </c>
      <c r="D131" s="7">
        <v>44418</v>
      </c>
      <c r="E131">
        <f>MATCH(B131,'Product portfolio'!A:A,)</f>
        <v>129</v>
      </c>
      <c r="F131" s="2" cm="1">
        <f t="array" aca="1" ref="F131" ca="1">INDIRECT(ADDRESS(E131, 16, 4, TRUE, "Product Portfolio"))</f>
        <v>145.64807857780735</v>
      </c>
      <c r="G131">
        <f t="shared" ref="G131:G194" ca="1" si="2">C131*F131</f>
        <v>5534.6269859566792</v>
      </c>
    </row>
    <row r="132" spans="1:7" x14ac:dyDescent="0.25">
      <c r="A132">
        <v>131</v>
      </c>
      <c r="B132" s="9" t="s">
        <v>54</v>
      </c>
      <c r="C132">
        <v>18</v>
      </c>
      <c r="D132" s="7">
        <v>44462</v>
      </c>
      <c r="E132">
        <f>MATCH(B132,'Product portfolio'!A:A,)</f>
        <v>40</v>
      </c>
      <c r="F132" s="2" cm="1">
        <f t="array" aca="1" ref="F132" ca="1">INDIRECT(ADDRESS(E132, 16, 4, TRUE, "Product Portfolio"))</f>
        <v>129.92342801463911</v>
      </c>
      <c r="G132">
        <f t="shared" ca="1" si="2"/>
        <v>2338.6217042635039</v>
      </c>
    </row>
    <row r="133" spans="1:7" x14ac:dyDescent="0.25">
      <c r="A133">
        <v>132</v>
      </c>
      <c r="B133" s="9" t="s">
        <v>74</v>
      </c>
      <c r="C133">
        <v>19</v>
      </c>
      <c r="D133" s="7">
        <v>44449</v>
      </c>
      <c r="E133">
        <f>MATCH(B133,'Product portfolio'!A:A,)</f>
        <v>146</v>
      </c>
      <c r="F133" s="2" cm="1">
        <f t="array" aca="1" ref="F133" ca="1">INDIRECT(ADDRESS(E133, 16, 4, TRUE, "Product Portfolio"))</f>
        <v>379.04817629594174</v>
      </c>
      <c r="G133">
        <f t="shared" ca="1" si="2"/>
        <v>7201.9153496228928</v>
      </c>
    </row>
    <row r="134" spans="1:7" x14ac:dyDescent="0.25">
      <c r="A134">
        <v>133</v>
      </c>
      <c r="B134" s="9" t="s">
        <v>80</v>
      </c>
      <c r="C134">
        <v>72</v>
      </c>
      <c r="D134" s="7">
        <v>44435</v>
      </c>
      <c r="E134">
        <f>MATCH(B134,'Product portfolio'!A:A,)</f>
        <v>175</v>
      </c>
      <c r="F134" s="2" cm="1">
        <f t="array" aca="1" ref="F134" ca="1">INDIRECT(ADDRESS(E134, 16, 4, TRUE, "Product Portfolio"))</f>
        <v>45.62625184767785</v>
      </c>
      <c r="G134">
        <f t="shared" ca="1" si="2"/>
        <v>3285.0901330328052</v>
      </c>
    </row>
    <row r="135" spans="1:7" x14ac:dyDescent="0.25">
      <c r="A135">
        <v>134</v>
      </c>
      <c r="B135" s="9" t="s">
        <v>62</v>
      </c>
      <c r="C135">
        <v>16</v>
      </c>
      <c r="D135" s="7">
        <v>44435</v>
      </c>
      <c r="E135">
        <f>MATCH(B135,'Product portfolio'!A:A,)</f>
        <v>83</v>
      </c>
      <c r="F135" s="2" cm="1">
        <f t="array" aca="1" ref="F135" ca="1">INDIRECT(ADDRESS(E135, 16, 4, TRUE, "Product Portfolio"))</f>
        <v>212.06642713700631</v>
      </c>
      <c r="G135">
        <f t="shared" ca="1" si="2"/>
        <v>3393.062834192101</v>
      </c>
    </row>
    <row r="136" spans="1:7" x14ac:dyDescent="0.25">
      <c r="A136">
        <v>135</v>
      </c>
      <c r="B136" s="9" t="s">
        <v>55</v>
      </c>
      <c r="C136">
        <v>55</v>
      </c>
      <c r="D136" s="7">
        <v>44454</v>
      </c>
      <c r="E136">
        <f>MATCH(B136,'Product portfolio'!A:A,)</f>
        <v>46</v>
      </c>
      <c r="F136" s="2" cm="1">
        <f t="array" aca="1" ref="F136" ca="1">INDIRECT(ADDRESS(E136, 16, 4, TRUE, "Product Portfolio"))</f>
        <v>448.12299011795051</v>
      </c>
      <c r="G136">
        <f t="shared" ca="1" si="2"/>
        <v>24646.764456487279</v>
      </c>
    </row>
    <row r="137" spans="1:7" x14ac:dyDescent="0.25">
      <c r="A137">
        <v>136</v>
      </c>
      <c r="B137" s="9" t="s">
        <v>50</v>
      </c>
      <c r="C137">
        <v>11</v>
      </c>
      <c r="D137" s="7">
        <v>44418</v>
      </c>
      <c r="E137">
        <f>MATCH(B137,'Product portfolio'!A:A,)</f>
        <v>15</v>
      </c>
      <c r="F137" s="2" cm="1">
        <f t="array" aca="1" ref="F137" ca="1">INDIRECT(ADDRESS(E137, 16, 4, TRUE, "Product Portfolio"))</f>
        <v>183.37520736252137</v>
      </c>
      <c r="G137">
        <f t="shared" ca="1" si="2"/>
        <v>2017.127280987735</v>
      </c>
    </row>
    <row r="138" spans="1:7" x14ac:dyDescent="0.25">
      <c r="A138">
        <v>137</v>
      </c>
      <c r="B138" s="9" t="s">
        <v>76</v>
      </c>
      <c r="C138">
        <v>54</v>
      </c>
      <c r="D138" s="7">
        <v>44488</v>
      </c>
      <c r="E138">
        <f>MATCH(B138,'Product portfolio'!A:A,)</f>
        <v>155</v>
      </c>
      <c r="F138" s="2" cm="1">
        <f t="array" aca="1" ref="F138" ca="1">INDIRECT(ADDRESS(E138, 16, 4, TRUE, "Product Portfolio"))</f>
        <v>115.47281930068382</v>
      </c>
      <c r="G138">
        <f t="shared" ca="1" si="2"/>
        <v>6235.5322422369263</v>
      </c>
    </row>
    <row r="139" spans="1:7" x14ac:dyDescent="0.25">
      <c r="A139">
        <v>138</v>
      </c>
      <c r="B139" s="9" t="s">
        <v>86</v>
      </c>
      <c r="C139">
        <v>6</v>
      </c>
      <c r="D139" s="7">
        <v>44504</v>
      </c>
      <c r="E139">
        <f>MATCH(B139,'Product portfolio'!A:A,)</f>
        <v>199</v>
      </c>
      <c r="F139" s="2" cm="1">
        <f t="array" aca="1" ref="F139" ca="1">INDIRECT(ADDRESS(E139, 16, 4, TRUE, "Product Portfolio"))</f>
        <v>96.579901039025799</v>
      </c>
      <c r="G139">
        <f t="shared" ca="1" si="2"/>
        <v>579.47940623415479</v>
      </c>
    </row>
    <row r="140" spans="1:7" x14ac:dyDescent="0.25">
      <c r="A140">
        <v>139</v>
      </c>
      <c r="B140" s="9" t="s">
        <v>70</v>
      </c>
      <c r="C140">
        <v>20</v>
      </c>
      <c r="D140" s="7">
        <v>44418</v>
      </c>
      <c r="E140">
        <f>MATCH(B140,'Product portfolio'!A:A,)</f>
        <v>129</v>
      </c>
      <c r="F140" s="2" cm="1">
        <f t="array" aca="1" ref="F140" ca="1">INDIRECT(ADDRESS(E140, 16, 4, TRUE, "Product Portfolio"))</f>
        <v>145.64807857780735</v>
      </c>
      <c r="G140">
        <f t="shared" ca="1" si="2"/>
        <v>2912.9615715561472</v>
      </c>
    </row>
    <row r="141" spans="1:7" x14ac:dyDescent="0.25">
      <c r="A141">
        <v>140</v>
      </c>
      <c r="B141" s="9" t="s">
        <v>59</v>
      </c>
      <c r="C141">
        <v>34</v>
      </c>
      <c r="D141" s="7">
        <v>44467</v>
      </c>
      <c r="E141">
        <f>MATCH(B141,'Product portfolio'!A:A,)</f>
        <v>64</v>
      </c>
      <c r="F141" s="2" cm="1">
        <f t="array" aca="1" ref="F141" ca="1">INDIRECT(ADDRESS(E141, 16, 4, TRUE, "Product Portfolio"))</f>
        <v>146.27131764364501</v>
      </c>
      <c r="G141">
        <f t="shared" ca="1" si="2"/>
        <v>4973.2247998839302</v>
      </c>
    </row>
    <row r="142" spans="1:7" x14ac:dyDescent="0.25">
      <c r="A142">
        <v>141</v>
      </c>
      <c r="B142" s="9" t="s">
        <v>97</v>
      </c>
      <c r="C142">
        <v>39</v>
      </c>
      <c r="D142" s="7">
        <v>44504</v>
      </c>
      <c r="E142">
        <f>MATCH(B142,'Product portfolio'!A:A,)</f>
        <v>266</v>
      </c>
      <c r="F142" s="2" cm="1">
        <f t="array" aca="1" ref="F142" ca="1">INDIRECT(ADDRESS(E142, 16, 4, TRUE, "Product Portfolio"))</f>
        <v>407.18596042049796</v>
      </c>
      <c r="G142">
        <f t="shared" ca="1" si="2"/>
        <v>15880.252456399421</v>
      </c>
    </row>
    <row r="143" spans="1:7" x14ac:dyDescent="0.25">
      <c r="A143">
        <v>142</v>
      </c>
      <c r="B143" s="9" t="s">
        <v>65</v>
      </c>
      <c r="C143">
        <v>22</v>
      </c>
      <c r="D143" s="7">
        <v>44490</v>
      </c>
      <c r="E143">
        <f>MATCH(B143,'Product portfolio'!A:A,)</f>
        <v>101</v>
      </c>
      <c r="F143" s="2" cm="1">
        <f t="array" aca="1" ref="F143" ca="1">INDIRECT(ADDRESS(E143, 16, 4, TRUE, "Product Portfolio"))</f>
        <v>389.26864308066064</v>
      </c>
      <c r="G143">
        <f t="shared" ca="1" si="2"/>
        <v>8563.9101477745335</v>
      </c>
    </row>
    <row r="144" spans="1:7" x14ac:dyDescent="0.25">
      <c r="A144">
        <v>143</v>
      </c>
      <c r="B144" s="9" t="s">
        <v>69</v>
      </c>
      <c r="C144">
        <v>18</v>
      </c>
      <c r="D144" s="7">
        <v>44418</v>
      </c>
      <c r="E144">
        <f>MATCH(B144,'Product portfolio'!A:A,)</f>
        <v>125</v>
      </c>
      <c r="F144" s="2" cm="1">
        <f t="array" aca="1" ref="F144" ca="1">INDIRECT(ADDRESS(E144, 16, 4, TRUE, "Product Portfolio"))</f>
        <v>120.73938494487714</v>
      </c>
      <c r="G144">
        <f t="shared" ca="1" si="2"/>
        <v>2173.3089290077887</v>
      </c>
    </row>
    <row r="145" spans="1:7" x14ac:dyDescent="0.25">
      <c r="A145">
        <v>144</v>
      </c>
      <c r="B145" s="9" t="s">
        <v>59</v>
      </c>
      <c r="C145">
        <v>96</v>
      </c>
      <c r="D145" s="7">
        <v>44488</v>
      </c>
      <c r="E145">
        <f>MATCH(B145,'Product portfolio'!A:A,)</f>
        <v>64</v>
      </c>
      <c r="F145" s="2" cm="1">
        <f t="array" aca="1" ref="F145" ca="1">INDIRECT(ADDRESS(E145, 16, 4, TRUE, "Product Portfolio"))</f>
        <v>146.27131764364501</v>
      </c>
      <c r="G145">
        <f t="shared" ca="1" si="2"/>
        <v>14042.04649378992</v>
      </c>
    </row>
    <row r="146" spans="1:7" x14ac:dyDescent="0.25">
      <c r="A146">
        <v>145</v>
      </c>
      <c r="B146" s="9" t="s">
        <v>74</v>
      </c>
      <c r="C146">
        <v>49</v>
      </c>
      <c r="D146" s="7">
        <v>44411</v>
      </c>
      <c r="E146">
        <f>MATCH(B146,'Product portfolio'!A:A,)</f>
        <v>146</v>
      </c>
      <c r="F146" s="2" cm="1">
        <f t="array" aca="1" ref="F146" ca="1">INDIRECT(ADDRESS(E146, 16, 4, TRUE, "Product Portfolio"))</f>
        <v>379.04817629594174</v>
      </c>
      <c r="G146">
        <f t="shared" ca="1" si="2"/>
        <v>18573.360638501144</v>
      </c>
    </row>
    <row r="147" spans="1:7" x14ac:dyDescent="0.25">
      <c r="A147">
        <v>146</v>
      </c>
      <c r="B147" s="9" t="s">
        <v>75</v>
      </c>
      <c r="C147">
        <v>6</v>
      </c>
      <c r="D147" s="7">
        <v>44525</v>
      </c>
      <c r="E147">
        <f>MATCH(B147,'Product portfolio'!A:A,)</f>
        <v>150</v>
      </c>
      <c r="F147" s="2" cm="1">
        <f t="array" aca="1" ref="F147" ca="1">INDIRECT(ADDRESS(E147, 16, 4, TRUE, "Product Portfolio"))</f>
        <v>649.53178188301422</v>
      </c>
      <c r="G147">
        <f t="shared" ca="1" si="2"/>
        <v>3897.1906912980853</v>
      </c>
    </row>
    <row r="148" spans="1:7" x14ac:dyDescent="0.25">
      <c r="A148">
        <v>147</v>
      </c>
      <c r="B148" s="9" t="s">
        <v>73</v>
      </c>
      <c r="C148">
        <v>5</v>
      </c>
      <c r="D148" s="7">
        <v>44414</v>
      </c>
      <c r="E148">
        <f>MATCH(B148,'Product portfolio'!A:A,)</f>
        <v>142</v>
      </c>
      <c r="F148" s="2" cm="1">
        <f t="array" aca="1" ref="F148" ca="1">INDIRECT(ADDRESS(E148, 16, 4, TRUE, "Product Portfolio"))</f>
        <v>145.46221166063742</v>
      </c>
      <c r="G148">
        <f t="shared" ca="1" si="2"/>
        <v>727.31105830318711</v>
      </c>
    </row>
    <row r="149" spans="1:7" x14ac:dyDescent="0.25">
      <c r="A149">
        <v>148</v>
      </c>
      <c r="B149" s="9" t="s">
        <v>51</v>
      </c>
      <c r="C149">
        <v>15</v>
      </c>
      <c r="D149" s="7">
        <v>44523</v>
      </c>
      <c r="E149">
        <f>MATCH(B149,'Product portfolio'!A:A,)</f>
        <v>21</v>
      </c>
      <c r="F149" s="2" cm="1">
        <f t="array" aca="1" ref="F149" ca="1">INDIRECT(ADDRESS(E149, 16, 4, TRUE, "Product Portfolio"))</f>
        <v>136.26659206021088</v>
      </c>
      <c r="G149">
        <f t="shared" ca="1" si="2"/>
        <v>2043.9988809031634</v>
      </c>
    </row>
    <row r="150" spans="1:7" x14ac:dyDescent="0.25">
      <c r="A150">
        <v>149</v>
      </c>
      <c r="B150" s="9" t="s">
        <v>65</v>
      </c>
      <c r="C150">
        <v>41</v>
      </c>
      <c r="D150" s="7">
        <v>44418</v>
      </c>
      <c r="E150">
        <f>MATCH(B150,'Product portfolio'!A:A,)</f>
        <v>101</v>
      </c>
      <c r="F150" s="2" cm="1">
        <f t="array" aca="1" ref="F150" ca="1">INDIRECT(ADDRESS(E150, 16, 4, TRUE, "Product Portfolio"))</f>
        <v>389.26864308066064</v>
      </c>
      <c r="G150">
        <f t="shared" ca="1" si="2"/>
        <v>15960.014366307087</v>
      </c>
    </row>
    <row r="151" spans="1:7" x14ac:dyDescent="0.25">
      <c r="A151">
        <v>150</v>
      </c>
      <c r="B151" s="9" t="s">
        <v>52</v>
      </c>
      <c r="C151">
        <v>1</v>
      </c>
      <c r="D151" s="7">
        <v>44526</v>
      </c>
      <c r="E151">
        <f>MATCH(B151,'Product portfolio'!A:A,)</f>
        <v>27</v>
      </c>
      <c r="F151" s="2" cm="1">
        <f t="array" aca="1" ref="F151" ca="1">INDIRECT(ADDRESS(E151, 16, 4, TRUE, "Product Portfolio"))</f>
        <v>433.09282500526865</v>
      </c>
      <c r="G151">
        <f t="shared" ca="1" si="2"/>
        <v>433.09282500526865</v>
      </c>
    </row>
    <row r="152" spans="1:7" x14ac:dyDescent="0.25">
      <c r="A152">
        <v>151</v>
      </c>
      <c r="B152" s="9" t="s">
        <v>51</v>
      </c>
      <c r="C152">
        <v>11</v>
      </c>
      <c r="D152" s="7">
        <v>44508</v>
      </c>
      <c r="E152">
        <f>MATCH(B152,'Product portfolio'!A:A,)</f>
        <v>21</v>
      </c>
      <c r="F152" s="2" cm="1">
        <f t="array" aca="1" ref="F152" ca="1">INDIRECT(ADDRESS(E152, 16, 4, TRUE, "Product Portfolio"))</f>
        <v>136.26659206021088</v>
      </c>
      <c r="G152">
        <f t="shared" ca="1" si="2"/>
        <v>1498.9325126623198</v>
      </c>
    </row>
    <row r="153" spans="1:7" x14ac:dyDescent="0.25">
      <c r="A153">
        <v>152</v>
      </c>
      <c r="B153" s="9" t="s">
        <v>72</v>
      </c>
      <c r="C153">
        <v>81</v>
      </c>
      <c r="D153" s="7">
        <v>44481</v>
      </c>
      <c r="E153">
        <f>MATCH(B153,'Product portfolio'!A:A,)</f>
        <v>137</v>
      </c>
      <c r="F153" s="2" cm="1">
        <f t="array" aca="1" ref="F153" ca="1">INDIRECT(ADDRESS(E153, 16, 4, TRUE, "Product Portfolio"))</f>
        <v>382.00369802056161</v>
      </c>
      <c r="G153">
        <f t="shared" ca="1" si="2"/>
        <v>30942.299539665491</v>
      </c>
    </row>
    <row r="154" spans="1:7" x14ac:dyDescent="0.25">
      <c r="A154">
        <v>153</v>
      </c>
      <c r="B154" s="9" t="s">
        <v>49</v>
      </c>
      <c r="C154">
        <v>40</v>
      </c>
      <c r="D154" s="7">
        <v>44489</v>
      </c>
      <c r="E154">
        <f>MATCH(B154,'Product portfolio'!A:A,)</f>
        <v>8</v>
      </c>
      <c r="F154" s="2" cm="1">
        <f t="array" aca="1" ref="F154" ca="1">INDIRECT(ADDRESS(E154, 16, 4, TRUE, "Product Portfolio"))</f>
        <v>450.43773902995076</v>
      </c>
      <c r="G154">
        <f t="shared" ca="1" si="2"/>
        <v>18017.509561198029</v>
      </c>
    </row>
    <row r="155" spans="1:7" x14ac:dyDescent="0.25">
      <c r="A155">
        <v>154</v>
      </c>
      <c r="B155" s="9" t="s">
        <v>96</v>
      </c>
      <c r="C155">
        <v>83</v>
      </c>
      <c r="D155" s="7">
        <v>44418</v>
      </c>
      <c r="E155">
        <f>MATCH(B155,'Product portfolio'!A:A,)</f>
        <v>256</v>
      </c>
      <c r="F155" s="2" cm="1">
        <f t="array" aca="1" ref="F155" ca="1">INDIRECT(ADDRESS(E155, 16, 4, TRUE, "Product Portfolio"))</f>
        <v>379.10573051621088</v>
      </c>
      <c r="G155">
        <f t="shared" ca="1" si="2"/>
        <v>31465.775632845503</v>
      </c>
    </row>
    <row r="156" spans="1:7" x14ac:dyDescent="0.25">
      <c r="A156">
        <v>155</v>
      </c>
      <c r="B156" s="9" t="s">
        <v>59</v>
      </c>
      <c r="C156">
        <v>15</v>
      </c>
      <c r="D156" s="7">
        <v>44447</v>
      </c>
      <c r="E156">
        <f>MATCH(B156,'Product portfolio'!A:A,)</f>
        <v>64</v>
      </c>
      <c r="F156" s="2" cm="1">
        <f t="array" aca="1" ref="F156" ca="1">INDIRECT(ADDRESS(E156, 16, 4, TRUE, "Product Portfolio"))</f>
        <v>146.27131764364501</v>
      </c>
      <c r="G156">
        <f t="shared" ca="1" si="2"/>
        <v>2194.0697646546751</v>
      </c>
    </row>
    <row r="157" spans="1:7" x14ac:dyDescent="0.25">
      <c r="A157">
        <v>156</v>
      </c>
      <c r="B157" s="9" t="s">
        <v>91</v>
      </c>
      <c r="C157">
        <v>83</v>
      </c>
      <c r="D157" s="7">
        <v>44516</v>
      </c>
      <c r="E157">
        <f>MATCH(B157,'Product portfolio'!A:A,)</f>
        <v>222</v>
      </c>
      <c r="F157" s="2" cm="1">
        <f t="array" aca="1" ref="F157" ca="1">INDIRECT(ADDRESS(E157, 16, 4, TRUE, "Product Portfolio"))</f>
        <v>340.12998721862277</v>
      </c>
      <c r="G157">
        <f t="shared" ca="1" si="2"/>
        <v>28230.788939145692</v>
      </c>
    </row>
    <row r="158" spans="1:7" x14ac:dyDescent="0.25">
      <c r="A158">
        <v>157</v>
      </c>
      <c r="B158" s="9" t="s">
        <v>63</v>
      </c>
      <c r="C158">
        <v>70</v>
      </c>
      <c r="D158" s="7">
        <v>44518</v>
      </c>
      <c r="E158">
        <f>MATCH(B158,'Product portfolio'!A:A,)</f>
        <v>89</v>
      </c>
      <c r="F158" s="2" cm="1">
        <f t="array" aca="1" ref="F158" ca="1">INDIRECT(ADDRESS(E158, 16, 4, TRUE, "Product Portfolio"))</f>
        <v>200.8780770831483</v>
      </c>
      <c r="G158">
        <f t="shared" ca="1" si="2"/>
        <v>14061.465395820382</v>
      </c>
    </row>
    <row r="159" spans="1:7" x14ac:dyDescent="0.25">
      <c r="A159">
        <v>158</v>
      </c>
      <c r="B159" s="9" t="s">
        <v>51</v>
      </c>
      <c r="C159">
        <v>22</v>
      </c>
      <c r="D159" s="7">
        <v>44474</v>
      </c>
      <c r="E159">
        <f>MATCH(B159,'Product portfolio'!A:A,)</f>
        <v>21</v>
      </c>
      <c r="F159" s="2" cm="1">
        <f t="array" aca="1" ref="F159" ca="1">INDIRECT(ADDRESS(E159, 16, 4, TRUE, "Product Portfolio"))</f>
        <v>136.26659206021088</v>
      </c>
      <c r="G159">
        <f t="shared" ca="1" si="2"/>
        <v>2997.8650253246396</v>
      </c>
    </row>
    <row r="160" spans="1:7" x14ac:dyDescent="0.25">
      <c r="A160">
        <v>159</v>
      </c>
      <c r="B160" s="9" t="s">
        <v>67</v>
      </c>
      <c r="C160">
        <v>71</v>
      </c>
      <c r="D160" s="7">
        <v>44449</v>
      </c>
      <c r="E160">
        <f>MATCH(B160,'Product portfolio'!A:A,)</f>
        <v>113</v>
      </c>
      <c r="F160" s="2" cm="1">
        <f t="array" aca="1" ref="F160" ca="1">INDIRECT(ADDRESS(E160, 16, 4, TRUE, "Product Portfolio"))</f>
        <v>224.86767651676877</v>
      </c>
      <c r="G160">
        <f t="shared" ca="1" si="2"/>
        <v>15965.605032690582</v>
      </c>
    </row>
    <row r="161" spans="1:7" x14ac:dyDescent="0.25">
      <c r="A161">
        <v>160</v>
      </c>
      <c r="B161" s="9" t="s">
        <v>65</v>
      </c>
      <c r="C161">
        <v>12</v>
      </c>
      <c r="D161" s="7">
        <v>44460</v>
      </c>
      <c r="E161">
        <f>MATCH(B161,'Product portfolio'!A:A,)</f>
        <v>101</v>
      </c>
      <c r="F161" s="2" cm="1">
        <f t="array" aca="1" ref="F161" ca="1">INDIRECT(ADDRESS(E161, 16, 4, TRUE, "Product Portfolio"))</f>
        <v>389.26864308066064</v>
      </c>
      <c r="G161">
        <f t="shared" ca="1" si="2"/>
        <v>4671.2237169679274</v>
      </c>
    </row>
    <row r="162" spans="1:7" x14ac:dyDescent="0.25">
      <c r="A162">
        <v>161</v>
      </c>
      <c r="B162" s="9" t="s">
        <v>56</v>
      </c>
      <c r="C162">
        <v>5</v>
      </c>
      <c r="D162" s="7">
        <v>44501</v>
      </c>
      <c r="E162">
        <f>MATCH(B162,'Product portfolio'!A:A,)</f>
        <v>52</v>
      </c>
      <c r="F162" s="2" cm="1">
        <f t="array" aca="1" ref="F162" ca="1">INDIRECT(ADDRESS(E162, 16, 4, TRUE, "Product Portfolio"))</f>
        <v>153.30897417887542</v>
      </c>
      <c r="G162">
        <f t="shared" ca="1" si="2"/>
        <v>766.54487089437703</v>
      </c>
    </row>
    <row r="163" spans="1:7" x14ac:dyDescent="0.25">
      <c r="A163">
        <v>162</v>
      </c>
      <c r="B163" s="9" t="s">
        <v>91</v>
      </c>
      <c r="C163">
        <v>27</v>
      </c>
      <c r="D163" s="7">
        <v>44433</v>
      </c>
      <c r="E163">
        <f>MATCH(B163,'Product portfolio'!A:A,)</f>
        <v>222</v>
      </c>
      <c r="F163" s="2" cm="1">
        <f t="array" aca="1" ref="F163" ca="1">INDIRECT(ADDRESS(E163, 16, 4, TRUE, "Product Portfolio"))</f>
        <v>340.12998721862277</v>
      </c>
      <c r="G163">
        <f t="shared" ca="1" si="2"/>
        <v>9183.5096549028149</v>
      </c>
    </row>
    <row r="164" spans="1:7" x14ac:dyDescent="0.25">
      <c r="A164">
        <v>163</v>
      </c>
      <c r="B164" s="9" t="s">
        <v>70</v>
      </c>
      <c r="C164">
        <v>59</v>
      </c>
      <c r="D164" s="7">
        <v>44512</v>
      </c>
      <c r="E164">
        <f>MATCH(B164,'Product portfolio'!A:A,)</f>
        <v>129</v>
      </c>
      <c r="F164" s="2" cm="1">
        <f t="array" aca="1" ref="F164" ca="1">INDIRECT(ADDRESS(E164, 16, 4, TRUE, "Product Portfolio"))</f>
        <v>145.64807857780735</v>
      </c>
      <c r="G164">
        <f t="shared" ca="1" si="2"/>
        <v>8593.2366360906344</v>
      </c>
    </row>
    <row r="165" spans="1:7" x14ac:dyDescent="0.25">
      <c r="A165">
        <v>164</v>
      </c>
      <c r="B165" s="9" t="s">
        <v>69</v>
      </c>
      <c r="C165">
        <v>4</v>
      </c>
      <c r="D165" s="7">
        <v>44452</v>
      </c>
      <c r="E165">
        <f>MATCH(B165,'Product portfolio'!A:A,)</f>
        <v>125</v>
      </c>
      <c r="F165" s="2" cm="1">
        <f t="array" aca="1" ref="F165" ca="1">INDIRECT(ADDRESS(E165, 16, 4, TRUE, "Product Portfolio"))</f>
        <v>120.73938494487714</v>
      </c>
      <c r="G165">
        <f t="shared" ca="1" si="2"/>
        <v>482.95753977950858</v>
      </c>
    </row>
    <row r="166" spans="1:7" x14ac:dyDescent="0.25">
      <c r="A166">
        <v>165</v>
      </c>
      <c r="B166" s="9" t="s">
        <v>55</v>
      </c>
      <c r="C166">
        <v>51</v>
      </c>
      <c r="D166" s="7">
        <v>44446</v>
      </c>
      <c r="E166">
        <f>MATCH(B166,'Product portfolio'!A:A,)</f>
        <v>46</v>
      </c>
      <c r="F166" s="2" cm="1">
        <f t="array" aca="1" ref="F166" ca="1">INDIRECT(ADDRESS(E166, 16, 4, TRUE, "Product Portfolio"))</f>
        <v>448.12299011795051</v>
      </c>
      <c r="G166">
        <f t="shared" ca="1" si="2"/>
        <v>22854.272496015477</v>
      </c>
    </row>
    <row r="167" spans="1:7" x14ac:dyDescent="0.25">
      <c r="A167">
        <v>166</v>
      </c>
      <c r="B167" s="9" t="s">
        <v>60</v>
      </c>
      <c r="C167">
        <v>43</v>
      </c>
      <c r="D167" s="7">
        <v>44489</v>
      </c>
      <c r="E167">
        <f>MATCH(B167,'Product portfolio'!A:A,)</f>
        <v>70</v>
      </c>
      <c r="F167" s="2" cm="1">
        <f t="array" aca="1" ref="F167" ca="1">INDIRECT(ADDRESS(E167, 16, 4, TRUE, "Product Portfolio"))</f>
        <v>567.17216896203922</v>
      </c>
      <c r="G167">
        <f t="shared" ca="1" si="2"/>
        <v>24388.403265367688</v>
      </c>
    </row>
    <row r="168" spans="1:7" x14ac:dyDescent="0.25">
      <c r="A168">
        <v>167</v>
      </c>
      <c r="B168" s="9" t="s">
        <v>58</v>
      </c>
      <c r="C168">
        <v>25</v>
      </c>
      <c r="D168" s="7">
        <v>44483</v>
      </c>
      <c r="E168">
        <f>MATCH(B168,'Product portfolio'!A:A,)</f>
        <v>163</v>
      </c>
      <c r="F168" s="2" cm="1">
        <f t="array" aca="1" ref="F168" ca="1">INDIRECT(ADDRESS(E168, 16, 4, TRUE, "Product Portfolio"))</f>
        <v>121.41493084462078</v>
      </c>
      <c r="G168">
        <f t="shared" ca="1" si="2"/>
        <v>3035.3732711155194</v>
      </c>
    </row>
    <row r="169" spans="1:7" x14ac:dyDescent="0.25">
      <c r="A169">
        <v>168</v>
      </c>
      <c r="B169" s="9" t="s">
        <v>51</v>
      </c>
      <c r="C169">
        <v>13</v>
      </c>
      <c r="D169" s="7">
        <v>44495</v>
      </c>
      <c r="E169">
        <f>MATCH(B169,'Product portfolio'!A:A,)</f>
        <v>21</v>
      </c>
      <c r="F169" s="2" cm="1">
        <f t="array" aca="1" ref="F169" ca="1">INDIRECT(ADDRESS(E169, 16, 4, TRUE, "Product Portfolio"))</f>
        <v>136.26659206021088</v>
      </c>
      <c r="G169">
        <f t="shared" ca="1" si="2"/>
        <v>1771.4656967827414</v>
      </c>
    </row>
    <row r="170" spans="1:7" x14ac:dyDescent="0.25">
      <c r="A170">
        <v>169</v>
      </c>
      <c r="B170" s="9" t="s">
        <v>93</v>
      </c>
      <c r="C170">
        <v>5</v>
      </c>
      <c r="D170" s="7">
        <v>44510</v>
      </c>
      <c r="E170">
        <f>MATCH(B170,'Product portfolio'!A:A,)</f>
        <v>232</v>
      </c>
      <c r="F170" s="2" cm="1">
        <f t="array" aca="1" ref="F170" ca="1">INDIRECT(ADDRESS(E170, 16, 4, TRUE, "Product Portfolio"))</f>
        <v>696.99781001525457</v>
      </c>
      <c r="G170">
        <f t="shared" ca="1" si="2"/>
        <v>3484.9890500762731</v>
      </c>
    </row>
    <row r="171" spans="1:7" x14ac:dyDescent="0.25">
      <c r="A171">
        <v>170</v>
      </c>
      <c r="B171" s="9" t="s">
        <v>61</v>
      </c>
      <c r="C171">
        <v>50</v>
      </c>
      <c r="D171" s="7">
        <v>44449</v>
      </c>
      <c r="E171">
        <f>MATCH(B171,'Product portfolio'!A:A,)</f>
        <v>77</v>
      </c>
      <c r="F171" s="2" cm="1">
        <f t="array" aca="1" ref="F171" ca="1">INDIRECT(ADDRESS(E171, 16, 4, TRUE, "Product Portfolio"))</f>
        <v>214.16270455545998</v>
      </c>
      <c r="G171">
        <f t="shared" ca="1" si="2"/>
        <v>10708.135227772998</v>
      </c>
    </row>
    <row r="172" spans="1:7" x14ac:dyDescent="0.25">
      <c r="A172">
        <v>171</v>
      </c>
      <c r="B172" s="9" t="s">
        <v>56</v>
      </c>
      <c r="C172">
        <v>42</v>
      </c>
      <c r="D172" s="7">
        <v>44470</v>
      </c>
      <c r="E172">
        <f>MATCH(B172,'Product portfolio'!A:A,)</f>
        <v>52</v>
      </c>
      <c r="F172" s="2" cm="1">
        <f t="array" aca="1" ref="F172" ca="1">INDIRECT(ADDRESS(E172, 16, 4, TRUE, "Product Portfolio"))</f>
        <v>153.30897417887542</v>
      </c>
      <c r="G172">
        <f t="shared" ca="1" si="2"/>
        <v>6438.9769155127678</v>
      </c>
    </row>
    <row r="173" spans="1:7" x14ac:dyDescent="0.25">
      <c r="A173">
        <v>172</v>
      </c>
      <c r="B173" s="9" t="s">
        <v>57</v>
      </c>
      <c r="C173">
        <v>78</v>
      </c>
      <c r="D173" s="7">
        <v>44498</v>
      </c>
      <c r="E173">
        <f>MATCH(B173,'Product portfolio'!A:A,)</f>
        <v>58</v>
      </c>
      <c r="F173" s="2" cm="1">
        <f t="array" aca="1" ref="F173" ca="1">INDIRECT(ADDRESS(E173, 16, 4, TRUE, "Product Portfolio"))</f>
        <v>169.36420897577051</v>
      </c>
      <c r="G173">
        <f t="shared" ca="1" si="2"/>
        <v>13210.408300110099</v>
      </c>
    </row>
    <row r="174" spans="1:7" x14ac:dyDescent="0.25">
      <c r="A174">
        <v>173</v>
      </c>
      <c r="B174" s="9" t="s">
        <v>52</v>
      </c>
      <c r="C174">
        <v>67</v>
      </c>
      <c r="D174" s="7">
        <v>44515</v>
      </c>
      <c r="E174">
        <f>MATCH(B174,'Product portfolio'!A:A,)</f>
        <v>27</v>
      </c>
      <c r="F174" s="2" cm="1">
        <f t="array" aca="1" ref="F174" ca="1">INDIRECT(ADDRESS(E174, 16, 4, TRUE, "Product Portfolio"))</f>
        <v>433.09282500526865</v>
      </c>
      <c r="G174">
        <f t="shared" ca="1" si="2"/>
        <v>29017.219275353</v>
      </c>
    </row>
    <row r="175" spans="1:7" x14ac:dyDescent="0.25">
      <c r="A175">
        <v>174</v>
      </c>
      <c r="B175" s="9" t="s">
        <v>97</v>
      </c>
      <c r="C175">
        <v>96</v>
      </c>
      <c r="D175" s="7">
        <v>44480</v>
      </c>
      <c r="E175">
        <f>MATCH(B175,'Product portfolio'!A:A,)</f>
        <v>266</v>
      </c>
      <c r="F175" s="2" cm="1">
        <f t="array" aca="1" ref="F175" ca="1">INDIRECT(ADDRESS(E175, 16, 4, TRUE, "Product Portfolio"))</f>
        <v>407.18596042049796</v>
      </c>
      <c r="G175">
        <f t="shared" ca="1" si="2"/>
        <v>39089.852200367808</v>
      </c>
    </row>
    <row r="176" spans="1:7" x14ac:dyDescent="0.25">
      <c r="A176">
        <v>175</v>
      </c>
      <c r="B176" s="9" t="s">
        <v>63</v>
      </c>
      <c r="C176">
        <v>83</v>
      </c>
      <c r="D176" s="7">
        <v>44417</v>
      </c>
      <c r="E176">
        <f>MATCH(B176,'Product portfolio'!A:A,)</f>
        <v>89</v>
      </c>
      <c r="F176" s="2" cm="1">
        <f t="array" aca="1" ref="F176" ca="1">INDIRECT(ADDRESS(E176, 16, 4, TRUE, "Product Portfolio"))</f>
        <v>200.8780770831483</v>
      </c>
      <c r="G176">
        <f t="shared" ca="1" si="2"/>
        <v>16672.88039790131</v>
      </c>
    </row>
    <row r="177" spans="1:7" x14ac:dyDescent="0.25">
      <c r="A177">
        <v>176</v>
      </c>
      <c r="B177" s="9" t="s">
        <v>49</v>
      </c>
      <c r="C177">
        <v>55</v>
      </c>
      <c r="D177" s="7">
        <v>44473</v>
      </c>
      <c r="E177">
        <f>MATCH(B177,'Product portfolio'!A:A,)</f>
        <v>8</v>
      </c>
      <c r="F177" s="2" cm="1">
        <f t="array" aca="1" ref="F177" ca="1">INDIRECT(ADDRESS(E177, 16, 4, TRUE, "Product Portfolio"))</f>
        <v>450.43773902995076</v>
      </c>
      <c r="G177">
        <f t="shared" ca="1" si="2"/>
        <v>24774.075646647292</v>
      </c>
    </row>
    <row r="178" spans="1:7" x14ac:dyDescent="0.25">
      <c r="A178">
        <v>177</v>
      </c>
      <c r="B178" s="9" t="s">
        <v>71</v>
      </c>
      <c r="C178">
        <v>61</v>
      </c>
      <c r="D178" s="7">
        <v>44509</v>
      </c>
      <c r="E178">
        <f>MATCH(B178,'Product portfolio'!A:A,)</f>
        <v>133</v>
      </c>
      <c r="F178" s="2" cm="1">
        <f t="array" aca="1" ref="F178" ca="1">INDIRECT(ADDRESS(E178, 16, 4, TRUE, "Product Portfolio"))</f>
        <v>176.74039459976044</v>
      </c>
      <c r="G178">
        <f t="shared" ca="1" si="2"/>
        <v>10781.164070585386</v>
      </c>
    </row>
    <row r="179" spans="1:7" x14ac:dyDescent="0.25">
      <c r="A179">
        <v>178</v>
      </c>
      <c r="B179" s="9" t="s">
        <v>67</v>
      </c>
      <c r="C179">
        <v>76</v>
      </c>
      <c r="D179" s="7">
        <v>44482</v>
      </c>
      <c r="E179">
        <f>MATCH(B179,'Product portfolio'!A:A,)</f>
        <v>113</v>
      </c>
      <c r="F179" s="2" cm="1">
        <f t="array" aca="1" ref="F179" ca="1">INDIRECT(ADDRESS(E179, 16, 4, TRUE, "Product Portfolio"))</f>
        <v>224.86767651676877</v>
      </c>
      <c r="G179">
        <f t="shared" ca="1" si="2"/>
        <v>17089.943415274425</v>
      </c>
    </row>
    <row r="180" spans="1:7" x14ac:dyDescent="0.25">
      <c r="A180">
        <v>179</v>
      </c>
      <c r="B180" s="9" t="s">
        <v>77</v>
      </c>
      <c r="C180">
        <v>59</v>
      </c>
      <c r="D180" s="7">
        <v>44453</v>
      </c>
      <c r="E180">
        <f>MATCH(B180,'Product portfolio'!A:A,)</f>
        <v>159</v>
      </c>
      <c r="F180" s="2" cm="1">
        <f t="array" aca="1" ref="F180" ca="1">INDIRECT(ADDRESS(E180, 16, 4, TRUE, "Product Portfolio"))</f>
        <v>175.94557491620773</v>
      </c>
      <c r="G180">
        <f t="shared" ca="1" si="2"/>
        <v>10380.788920056257</v>
      </c>
    </row>
    <row r="181" spans="1:7" x14ac:dyDescent="0.25">
      <c r="A181">
        <v>180</v>
      </c>
      <c r="B181" s="9" t="s">
        <v>58</v>
      </c>
      <c r="C181">
        <v>13</v>
      </c>
      <c r="D181" s="7">
        <v>44526</v>
      </c>
      <c r="E181">
        <f>MATCH(B181,'Product portfolio'!A:A,)</f>
        <v>163</v>
      </c>
      <c r="F181" s="2" cm="1">
        <f t="array" aca="1" ref="F181" ca="1">INDIRECT(ADDRESS(E181, 16, 4, TRUE, "Product Portfolio"))</f>
        <v>121.41493084462078</v>
      </c>
      <c r="G181">
        <f t="shared" ca="1" si="2"/>
        <v>1578.3941009800701</v>
      </c>
    </row>
    <row r="182" spans="1:7" x14ac:dyDescent="0.25">
      <c r="A182">
        <v>181</v>
      </c>
      <c r="B182" s="9" t="s">
        <v>61</v>
      </c>
      <c r="C182">
        <v>58</v>
      </c>
      <c r="D182" s="7">
        <v>44495</v>
      </c>
      <c r="E182">
        <f>MATCH(B182,'Product portfolio'!A:A,)</f>
        <v>77</v>
      </c>
      <c r="F182" s="2" cm="1">
        <f t="array" aca="1" ref="F182" ca="1">INDIRECT(ADDRESS(E182, 16, 4, TRUE, "Product Portfolio"))</f>
        <v>214.16270455545998</v>
      </c>
      <c r="G182">
        <f t="shared" ca="1" si="2"/>
        <v>12421.436864216679</v>
      </c>
    </row>
    <row r="183" spans="1:7" x14ac:dyDescent="0.25">
      <c r="A183">
        <v>182</v>
      </c>
      <c r="B183" s="9" t="s">
        <v>74</v>
      </c>
      <c r="C183">
        <v>38</v>
      </c>
      <c r="D183" s="7">
        <v>44441</v>
      </c>
      <c r="E183">
        <f>MATCH(B183,'Product portfolio'!A:A,)</f>
        <v>146</v>
      </c>
      <c r="F183" s="2" cm="1">
        <f t="array" aca="1" ref="F183" ca="1">INDIRECT(ADDRESS(E183, 16, 4, TRUE, "Product Portfolio"))</f>
        <v>379.04817629594174</v>
      </c>
      <c r="G183">
        <f t="shared" ca="1" si="2"/>
        <v>14403.830699245786</v>
      </c>
    </row>
    <row r="184" spans="1:7" x14ac:dyDescent="0.25">
      <c r="A184">
        <v>183</v>
      </c>
      <c r="B184" s="9" t="s">
        <v>52</v>
      </c>
      <c r="C184">
        <v>76</v>
      </c>
      <c r="D184" s="7">
        <v>44425</v>
      </c>
      <c r="E184">
        <f>MATCH(B184,'Product portfolio'!A:A,)</f>
        <v>27</v>
      </c>
      <c r="F184" s="2" cm="1">
        <f t="array" aca="1" ref="F184" ca="1">INDIRECT(ADDRESS(E184, 16, 4, TRUE, "Product Portfolio"))</f>
        <v>433.09282500526865</v>
      </c>
      <c r="G184">
        <f t="shared" ca="1" si="2"/>
        <v>32915.054700400418</v>
      </c>
    </row>
    <row r="185" spans="1:7" x14ac:dyDescent="0.25">
      <c r="A185">
        <v>184</v>
      </c>
      <c r="B185" s="9" t="s">
        <v>73</v>
      </c>
      <c r="C185">
        <v>81</v>
      </c>
      <c r="D185" s="7">
        <v>44488</v>
      </c>
      <c r="E185">
        <f>MATCH(B185,'Product portfolio'!A:A,)</f>
        <v>142</v>
      </c>
      <c r="F185" s="2" cm="1">
        <f t="array" aca="1" ref="F185" ca="1">INDIRECT(ADDRESS(E185, 16, 4, TRUE, "Product Portfolio"))</f>
        <v>145.46221166063742</v>
      </c>
      <c r="G185">
        <f t="shared" ca="1" si="2"/>
        <v>11782.439144511631</v>
      </c>
    </row>
    <row r="186" spans="1:7" x14ac:dyDescent="0.25">
      <c r="A186">
        <v>185</v>
      </c>
      <c r="B186" s="9" t="s">
        <v>74</v>
      </c>
      <c r="C186">
        <v>52</v>
      </c>
      <c r="D186" s="7">
        <v>44456</v>
      </c>
      <c r="E186">
        <f>MATCH(B186,'Product portfolio'!A:A,)</f>
        <v>146</v>
      </c>
      <c r="F186" s="2" cm="1">
        <f t="array" aca="1" ref="F186" ca="1">INDIRECT(ADDRESS(E186, 16, 4, TRUE, "Product Portfolio"))</f>
        <v>379.04817629594174</v>
      </c>
      <c r="G186">
        <f t="shared" ca="1" si="2"/>
        <v>19710.505167388972</v>
      </c>
    </row>
    <row r="187" spans="1:7" x14ac:dyDescent="0.25">
      <c r="A187">
        <v>186</v>
      </c>
      <c r="B187" s="9" t="s">
        <v>68</v>
      </c>
      <c r="C187">
        <v>58</v>
      </c>
      <c r="D187" s="7">
        <v>44453</v>
      </c>
      <c r="E187">
        <f>MATCH(B187,'Product portfolio'!A:A,)</f>
        <v>119</v>
      </c>
      <c r="F187" s="2" cm="1">
        <f t="array" aca="1" ref="F187" ca="1">INDIRECT(ADDRESS(E187, 16, 4, TRUE, "Product Portfolio"))</f>
        <v>177.16114398726666</v>
      </c>
      <c r="G187">
        <f t="shared" ca="1" si="2"/>
        <v>10275.346351261465</v>
      </c>
    </row>
    <row r="188" spans="1:7" x14ac:dyDescent="0.25">
      <c r="A188">
        <v>187</v>
      </c>
      <c r="B188" s="9" t="s">
        <v>92</v>
      </c>
      <c r="C188">
        <v>75</v>
      </c>
      <c r="D188" s="7">
        <v>44453</v>
      </c>
      <c r="E188">
        <f>MATCH(B188,'Product portfolio'!A:A,)</f>
        <v>227</v>
      </c>
      <c r="F188" s="2" cm="1">
        <f t="array" aca="1" ref="F188" ca="1">INDIRECT(ADDRESS(E188, 16, 4, TRUE, "Product Portfolio"))</f>
        <v>104.96740781024641</v>
      </c>
      <c r="G188">
        <f t="shared" ca="1" si="2"/>
        <v>7872.5555857684813</v>
      </c>
    </row>
    <row r="189" spans="1:7" x14ac:dyDescent="0.25">
      <c r="A189">
        <v>188</v>
      </c>
      <c r="B189" s="9" t="s">
        <v>57</v>
      </c>
      <c r="C189">
        <v>71</v>
      </c>
      <c r="D189" s="7">
        <v>44516</v>
      </c>
      <c r="E189">
        <f>MATCH(B189,'Product portfolio'!A:A,)</f>
        <v>58</v>
      </c>
      <c r="F189" s="2" cm="1">
        <f t="array" aca="1" ref="F189" ca="1">INDIRECT(ADDRESS(E189, 16, 4, TRUE, "Product Portfolio"))</f>
        <v>169.36420897577051</v>
      </c>
      <c r="G189">
        <f t="shared" ca="1" si="2"/>
        <v>12024.858837279706</v>
      </c>
    </row>
    <row r="190" spans="1:7" x14ac:dyDescent="0.25">
      <c r="A190">
        <v>189</v>
      </c>
      <c r="B190" s="9" t="s">
        <v>76</v>
      </c>
      <c r="C190">
        <v>44</v>
      </c>
      <c r="D190" s="7">
        <v>44433</v>
      </c>
      <c r="E190">
        <f>MATCH(B190,'Product portfolio'!A:A,)</f>
        <v>155</v>
      </c>
      <c r="F190" s="2" cm="1">
        <f t="array" aca="1" ref="F190" ca="1">INDIRECT(ADDRESS(E190, 16, 4, TRUE, "Product Portfolio"))</f>
        <v>115.47281930068382</v>
      </c>
      <c r="G190">
        <f t="shared" ca="1" si="2"/>
        <v>5080.8040492300879</v>
      </c>
    </row>
    <row r="191" spans="1:7" x14ac:dyDescent="0.25">
      <c r="A191">
        <v>190</v>
      </c>
      <c r="B191" s="9" t="s">
        <v>91</v>
      </c>
      <c r="C191">
        <v>91</v>
      </c>
      <c r="D191" s="7">
        <v>44440</v>
      </c>
      <c r="E191">
        <f>MATCH(B191,'Product portfolio'!A:A,)</f>
        <v>222</v>
      </c>
      <c r="F191" s="2" cm="1">
        <f t="array" aca="1" ref="F191" ca="1">INDIRECT(ADDRESS(E191, 16, 4, TRUE, "Product Portfolio"))</f>
        <v>340.12998721862277</v>
      </c>
      <c r="G191">
        <f t="shared" ca="1" si="2"/>
        <v>30951.828836894674</v>
      </c>
    </row>
    <row r="192" spans="1:7" x14ac:dyDescent="0.25">
      <c r="A192">
        <v>191</v>
      </c>
      <c r="B192" s="9" t="s">
        <v>49</v>
      </c>
      <c r="C192">
        <v>53</v>
      </c>
      <c r="D192" s="7">
        <v>44418</v>
      </c>
      <c r="E192">
        <f>MATCH(B192,'Product portfolio'!A:A,)</f>
        <v>8</v>
      </c>
      <c r="F192" s="2" cm="1">
        <f t="array" aca="1" ref="F192" ca="1">INDIRECT(ADDRESS(E192, 16, 4, TRUE, "Product Portfolio"))</f>
        <v>450.43773902995076</v>
      </c>
      <c r="G192">
        <f t="shared" ca="1" si="2"/>
        <v>23873.200168587391</v>
      </c>
    </row>
    <row r="193" spans="1:7" x14ac:dyDescent="0.25">
      <c r="A193">
        <v>192</v>
      </c>
      <c r="B193" s="9" t="s">
        <v>66</v>
      </c>
      <c r="C193">
        <v>86</v>
      </c>
      <c r="D193" s="7">
        <v>44435</v>
      </c>
      <c r="E193">
        <f>MATCH(B193,'Product portfolio'!A:A,)</f>
        <v>107</v>
      </c>
      <c r="F193" s="2" cm="1">
        <f t="array" aca="1" ref="F193" ca="1">INDIRECT(ADDRESS(E193, 16, 4, TRUE, "Product Portfolio"))</f>
        <v>578.78895332309526</v>
      </c>
      <c r="G193">
        <f t="shared" ca="1" si="2"/>
        <v>49775.84998578619</v>
      </c>
    </row>
    <row r="194" spans="1:7" x14ac:dyDescent="0.25">
      <c r="A194">
        <v>193</v>
      </c>
      <c r="B194" s="9" t="s">
        <v>69</v>
      </c>
      <c r="C194">
        <v>57</v>
      </c>
      <c r="D194" s="7">
        <v>44413</v>
      </c>
      <c r="E194">
        <f>MATCH(B194,'Product portfolio'!A:A,)</f>
        <v>125</v>
      </c>
      <c r="F194" s="2" cm="1">
        <f t="array" aca="1" ref="F194" ca="1">INDIRECT(ADDRESS(E194, 16, 4, TRUE, "Product Portfolio"))</f>
        <v>120.73938494487714</v>
      </c>
      <c r="G194">
        <f t="shared" ca="1" si="2"/>
        <v>6882.1449418579969</v>
      </c>
    </row>
    <row r="195" spans="1:7" x14ac:dyDescent="0.25">
      <c r="A195">
        <v>194</v>
      </c>
      <c r="B195" s="9" t="s">
        <v>66</v>
      </c>
      <c r="C195">
        <v>58</v>
      </c>
      <c r="D195" s="7">
        <v>44482</v>
      </c>
      <c r="E195">
        <f>MATCH(B195,'Product portfolio'!A:A,)</f>
        <v>107</v>
      </c>
      <c r="F195" s="2" cm="1">
        <f t="array" aca="1" ref="F195" ca="1">INDIRECT(ADDRESS(E195, 16, 4, TRUE, "Product Portfolio"))</f>
        <v>578.78895332309526</v>
      </c>
      <c r="G195">
        <f t="shared" ref="G195:G201" ca="1" si="3">C195*F195</f>
        <v>33569.759292739524</v>
      </c>
    </row>
    <row r="196" spans="1:7" x14ac:dyDescent="0.25">
      <c r="A196">
        <v>195</v>
      </c>
      <c r="B196" s="9" t="s">
        <v>96</v>
      </c>
      <c r="C196">
        <v>69</v>
      </c>
      <c r="D196" s="7">
        <v>44441</v>
      </c>
      <c r="E196">
        <f>MATCH(B196,'Product portfolio'!A:A,)</f>
        <v>256</v>
      </c>
      <c r="F196" s="2" cm="1">
        <f t="array" aca="1" ref="F196" ca="1">INDIRECT(ADDRESS(E196, 16, 4, TRUE, "Product Portfolio"))</f>
        <v>379.10573051621088</v>
      </c>
      <c r="G196">
        <f t="shared" ca="1" si="3"/>
        <v>26158.295405618552</v>
      </c>
    </row>
    <row r="197" spans="1:7" x14ac:dyDescent="0.25">
      <c r="A197">
        <v>196</v>
      </c>
      <c r="B197" s="9" t="s">
        <v>67</v>
      </c>
      <c r="C197">
        <v>57</v>
      </c>
      <c r="D197" s="7">
        <v>44439</v>
      </c>
      <c r="E197">
        <f>MATCH(B197,'Product portfolio'!A:A,)</f>
        <v>113</v>
      </c>
      <c r="F197" s="2" cm="1">
        <f t="array" aca="1" ref="F197" ca="1">INDIRECT(ADDRESS(E197, 16, 4, TRUE, "Product Portfolio"))</f>
        <v>224.86767651676877</v>
      </c>
      <c r="G197">
        <f t="shared" ca="1" si="3"/>
        <v>12817.45756145582</v>
      </c>
    </row>
    <row r="198" spans="1:7" x14ac:dyDescent="0.25">
      <c r="A198">
        <v>197</v>
      </c>
      <c r="B198" s="9" t="s">
        <v>69</v>
      </c>
      <c r="C198">
        <v>31</v>
      </c>
      <c r="D198" s="7">
        <v>44523</v>
      </c>
      <c r="E198">
        <f>MATCH(B198,'Product portfolio'!A:A,)</f>
        <v>125</v>
      </c>
      <c r="F198" s="2" cm="1">
        <f t="array" aca="1" ref="F198" ca="1">INDIRECT(ADDRESS(E198, 16, 4, TRUE, "Product Portfolio"))</f>
        <v>120.73938494487714</v>
      </c>
      <c r="G198">
        <f t="shared" ca="1" si="3"/>
        <v>3742.9209332911914</v>
      </c>
    </row>
    <row r="199" spans="1:7" x14ac:dyDescent="0.25">
      <c r="A199">
        <v>198</v>
      </c>
      <c r="B199" s="9" t="s">
        <v>72</v>
      </c>
      <c r="C199">
        <v>48</v>
      </c>
      <c r="D199" s="7">
        <v>44432</v>
      </c>
      <c r="E199">
        <f>MATCH(B199,'Product portfolio'!A:A,)</f>
        <v>137</v>
      </c>
      <c r="F199" s="2" cm="1">
        <f t="array" aca="1" ref="F199" ca="1">INDIRECT(ADDRESS(E199, 16, 4, TRUE, "Product Portfolio"))</f>
        <v>382.00369802056161</v>
      </c>
      <c r="G199">
        <f t="shared" ca="1" si="3"/>
        <v>18336.177504986958</v>
      </c>
    </row>
    <row r="200" spans="1:7" x14ac:dyDescent="0.25">
      <c r="A200">
        <v>199</v>
      </c>
      <c r="B200" s="9" t="s">
        <v>88</v>
      </c>
      <c r="C200">
        <v>26</v>
      </c>
      <c r="D200" s="7">
        <v>44438</v>
      </c>
      <c r="E200">
        <f>MATCH(B200,'Product portfolio'!A:A,)</f>
        <v>207</v>
      </c>
      <c r="F200" s="2" cm="1">
        <f t="array" aca="1" ref="F200" ca="1">INDIRECT(ADDRESS(E200, 16, 4, TRUE, "Product Portfolio"))</f>
        <v>87.264583957015432</v>
      </c>
      <c r="G200">
        <f t="shared" ca="1" si="3"/>
        <v>2268.8791828824014</v>
      </c>
    </row>
    <row r="201" spans="1:7" x14ac:dyDescent="0.25">
      <c r="A201">
        <v>200</v>
      </c>
      <c r="B201" s="9" t="s">
        <v>56</v>
      </c>
      <c r="C201">
        <v>9</v>
      </c>
      <c r="D201" s="7">
        <v>44512</v>
      </c>
      <c r="E201">
        <f>MATCH(B201,'Product portfolio'!A:A,)</f>
        <v>52</v>
      </c>
      <c r="F201" s="2" cm="1">
        <f t="array" aca="1" ref="F201" ca="1">INDIRECT(ADDRESS(E201, 16, 4, TRUE, "Product Portfolio"))</f>
        <v>153.30897417887542</v>
      </c>
      <c r="G201">
        <f t="shared" ca="1" si="3"/>
        <v>1379.7807676098787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E49C-DC08-40FE-9189-0ED6878771EC}">
  <dimension ref="A1:J19"/>
  <sheetViews>
    <sheetView workbookViewId="0">
      <pane ySplit="2" topLeftCell="A3" activePane="bottomLeft" state="frozen"/>
      <selection pane="bottomLeft" activeCell="M21" sqref="M21"/>
    </sheetView>
  </sheetViews>
  <sheetFormatPr defaultRowHeight="15" x14ac:dyDescent="0.25"/>
  <cols>
    <col min="1" max="1" width="10.28515625" customWidth="1"/>
    <col min="2" max="2" width="29.140625" bestFit="1" customWidth="1"/>
    <col min="3" max="3" width="23.7109375" bestFit="1" customWidth="1"/>
    <col min="4" max="4" width="10.5703125" style="17" bestFit="1" customWidth="1"/>
    <col min="5" max="5" width="9.28515625" customWidth="1"/>
    <col min="6" max="7" width="9.85546875" customWidth="1"/>
    <col min="8" max="8" width="19.42578125" customWidth="1"/>
    <col min="9" max="9" width="14" customWidth="1"/>
    <col min="10" max="10" width="49.28515625" bestFit="1" customWidth="1"/>
  </cols>
  <sheetData>
    <row r="1" spans="1:10" x14ac:dyDescent="0.25">
      <c r="A1" s="13"/>
      <c r="B1" s="13"/>
      <c r="C1" s="13"/>
      <c r="D1" s="30"/>
      <c r="E1" s="32" t="s">
        <v>190</v>
      </c>
      <c r="F1" s="32"/>
      <c r="G1" s="32"/>
      <c r="H1" s="13"/>
      <c r="I1" s="13"/>
      <c r="J1" s="13"/>
    </row>
    <row r="2" spans="1:10" s="27" customFormat="1" ht="47.25" x14ac:dyDescent="0.25">
      <c r="A2" s="11" t="s">
        <v>24</v>
      </c>
      <c r="B2" s="11" t="s">
        <v>15</v>
      </c>
      <c r="C2" s="11" t="s">
        <v>2</v>
      </c>
      <c r="D2" s="11" t="s">
        <v>4</v>
      </c>
      <c r="E2" s="11" t="s">
        <v>5</v>
      </c>
      <c r="F2" s="11" t="s">
        <v>158</v>
      </c>
      <c r="G2" s="11" t="s">
        <v>159</v>
      </c>
      <c r="H2" s="11" t="s">
        <v>156</v>
      </c>
      <c r="I2" s="11" t="s">
        <v>157</v>
      </c>
      <c r="J2" s="11" t="s">
        <v>19</v>
      </c>
    </row>
    <row r="3" spans="1:10" x14ac:dyDescent="0.25">
      <c r="A3" t="s">
        <v>25</v>
      </c>
      <c r="B3" t="s">
        <v>16</v>
      </c>
      <c r="C3" t="s">
        <v>9</v>
      </c>
      <c r="D3">
        <v>5</v>
      </c>
      <c r="E3" s="21">
        <v>1.0074767687486601</v>
      </c>
      <c r="F3" s="21">
        <v>0.68293389652310799</v>
      </c>
      <c r="G3" s="21">
        <v>5.9116391844686901E-3</v>
      </c>
      <c r="H3" s="22" t="s">
        <v>140</v>
      </c>
      <c r="I3" s="10">
        <v>2000</v>
      </c>
      <c r="J3" t="s">
        <v>134</v>
      </c>
    </row>
    <row r="4" spans="1:10" x14ac:dyDescent="0.25">
      <c r="A4" t="s">
        <v>31</v>
      </c>
      <c r="B4" t="s">
        <v>20</v>
      </c>
      <c r="C4" t="s">
        <v>18</v>
      </c>
      <c r="D4">
        <v>4</v>
      </c>
      <c r="E4" s="21">
        <v>3.1736106327612799</v>
      </c>
      <c r="F4" s="21">
        <v>1.3506953524693801</v>
      </c>
      <c r="G4" s="21">
        <v>0.32464665087300298</v>
      </c>
      <c r="H4" s="23" t="s">
        <v>132</v>
      </c>
      <c r="I4">
        <v>27000</v>
      </c>
      <c r="J4" t="s">
        <v>134</v>
      </c>
    </row>
    <row r="5" spans="1:10" x14ac:dyDescent="0.25">
      <c r="A5" t="s">
        <v>28</v>
      </c>
      <c r="B5" t="s">
        <v>21</v>
      </c>
      <c r="C5" t="s">
        <v>10</v>
      </c>
      <c r="D5">
        <v>5</v>
      </c>
      <c r="E5" s="21">
        <v>3.8598290971624301</v>
      </c>
      <c r="F5" s="21">
        <v>1.8360927874073401</v>
      </c>
      <c r="G5" s="21">
        <v>0.17014413962512001</v>
      </c>
      <c r="H5" s="23" t="s">
        <v>133</v>
      </c>
      <c r="I5">
        <v>28000</v>
      </c>
      <c r="J5" t="s">
        <v>134</v>
      </c>
    </row>
    <row r="6" spans="1:10" x14ac:dyDescent="0.25">
      <c r="A6" t="s">
        <v>29</v>
      </c>
      <c r="B6" s="9" t="s">
        <v>6</v>
      </c>
      <c r="C6" t="s">
        <v>12</v>
      </c>
      <c r="D6">
        <v>5</v>
      </c>
      <c r="E6" s="21">
        <v>4.5248139932360898</v>
      </c>
      <c r="F6" s="21">
        <v>2.0780673543130201</v>
      </c>
      <c r="G6" s="21">
        <v>0.72159955012197197</v>
      </c>
      <c r="H6" s="23" t="s">
        <v>135</v>
      </c>
      <c r="I6">
        <v>35000</v>
      </c>
      <c r="J6" t="s">
        <v>134</v>
      </c>
    </row>
    <row r="7" spans="1:10" x14ac:dyDescent="0.25">
      <c r="A7" t="s">
        <v>26</v>
      </c>
      <c r="B7" t="s">
        <v>7</v>
      </c>
      <c r="C7" t="s">
        <v>17</v>
      </c>
      <c r="D7">
        <v>2</v>
      </c>
      <c r="E7" s="21">
        <v>2.2794113470757198</v>
      </c>
      <c r="F7" s="21">
        <v>3.2724550585586001</v>
      </c>
      <c r="G7" s="21">
        <v>0.51103420196244298</v>
      </c>
      <c r="H7" s="23" t="s">
        <v>139</v>
      </c>
      <c r="I7">
        <v>1500</v>
      </c>
      <c r="J7" t="s">
        <v>134</v>
      </c>
    </row>
    <row r="8" spans="1:10" x14ac:dyDescent="0.25">
      <c r="A8" t="s">
        <v>27</v>
      </c>
      <c r="B8" t="s">
        <v>8</v>
      </c>
      <c r="C8" t="s">
        <v>11</v>
      </c>
      <c r="D8">
        <v>4</v>
      </c>
      <c r="E8" s="21">
        <v>1.38316226112588</v>
      </c>
      <c r="F8" s="21">
        <v>1.0034254615222999</v>
      </c>
      <c r="G8" s="21">
        <v>1.6289545843007999E-2</v>
      </c>
      <c r="H8" s="23" t="s">
        <v>138</v>
      </c>
      <c r="I8">
        <v>15000</v>
      </c>
      <c r="J8" t="s">
        <v>134</v>
      </c>
    </row>
    <row r="9" spans="1:10" x14ac:dyDescent="0.25">
      <c r="A9" t="s">
        <v>30</v>
      </c>
      <c r="B9" t="s">
        <v>22</v>
      </c>
      <c r="C9" t="s">
        <v>13</v>
      </c>
      <c r="D9">
        <v>4</v>
      </c>
      <c r="E9" s="21">
        <v>0.92694894435296005</v>
      </c>
      <c r="F9" s="21">
        <v>1.3830969906572199</v>
      </c>
      <c r="G9" s="21">
        <v>0.51554371253161901</v>
      </c>
      <c r="H9" s="23" t="s">
        <v>136</v>
      </c>
      <c r="I9">
        <v>21000</v>
      </c>
      <c r="J9" t="s">
        <v>134</v>
      </c>
    </row>
    <row r="10" spans="1:10" x14ac:dyDescent="0.25">
      <c r="A10" t="s">
        <v>0</v>
      </c>
      <c r="B10" t="s">
        <v>23</v>
      </c>
      <c r="C10" t="s">
        <v>14</v>
      </c>
      <c r="D10">
        <v>2</v>
      </c>
      <c r="E10" s="21">
        <v>1.33732606014841</v>
      </c>
      <c r="F10" s="21">
        <v>1.6355306259898099</v>
      </c>
      <c r="G10" s="21">
        <v>1.2127779011726301</v>
      </c>
      <c r="H10" s="23" t="s">
        <v>137</v>
      </c>
      <c r="I10">
        <v>1500</v>
      </c>
      <c r="J10" t="s">
        <v>134</v>
      </c>
    </row>
    <row r="12" spans="1:10" x14ac:dyDescent="0.25">
      <c r="A12" t="s">
        <v>110</v>
      </c>
      <c r="C12" t="s">
        <v>32</v>
      </c>
      <c r="D12" s="20"/>
      <c r="E12" s="20"/>
      <c r="F12" s="20"/>
      <c r="G12" s="20"/>
      <c r="H12" s="20"/>
      <c r="J12" t="s">
        <v>131</v>
      </c>
    </row>
    <row r="13" spans="1:10" x14ac:dyDescent="0.25">
      <c r="A13" t="s">
        <v>112</v>
      </c>
      <c r="B13" t="s">
        <v>128</v>
      </c>
      <c r="C13" t="s">
        <v>35</v>
      </c>
      <c r="D13" s="20"/>
      <c r="E13" s="20"/>
      <c r="F13" s="20"/>
      <c r="G13" s="20"/>
      <c r="H13" s="20"/>
      <c r="J13" t="s">
        <v>109</v>
      </c>
    </row>
    <row r="14" spans="1:10" x14ac:dyDescent="0.25">
      <c r="A14" t="s">
        <v>111</v>
      </c>
      <c r="C14" t="s">
        <v>33</v>
      </c>
    </row>
    <row r="15" spans="1:10" x14ac:dyDescent="0.25">
      <c r="A15" t="s">
        <v>130</v>
      </c>
      <c r="B15" t="s">
        <v>126</v>
      </c>
      <c r="C15" t="s">
        <v>129</v>
      </c>
      <c r="H15" t="s">
        <v>141</v>
      </c>
      <c r="J15" t="s">
        <v>127</v>
      </c>
    </row>
    <row r="19" spans="4:8" x14ac:dyDescent="0.25">
      <c r="D19" s="26"/>
      <c r="E19" s="20"/>
      <c r="F19" s="20"/>
      <c r="G19" s="20"/>
      <c r="H19" s="24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E717-42CF-414C-8404-2B0F19BEDA47}">
  <dimension ref="A1:E471"/>
  <sheetViews>
    <sheetView workbookViewId="0">
      <selection activeCell="H30" sqref="H30"/>
    </sheetView>
  </sheetViews>
  <sheetFormatPr defaultRowHeight="15" x14ac:dyDescent="0.25"/>
  <cols>
    <col min="1" max="1" width="10.28515625" customWidth="1"/>
    <col min="2" max="2" width="38" customWidth="1"/>
    <col min="3" max="3" width="16.5703125" style="2" customWidth="1"/>
    <col min="4" max="4" width="17.5703125" customWidth="1"/>
    <col min="5" max="5" width="26.140625" customWidth="1"/>
  </cols>
  <sheetData>
    <row r="1" spans="1:5" s="14" customFormat="1" ht="32.25" x14ac:dyDescent="0.25">
      <c r="A1" s="25" t="s">
        <v>24</v>
      </c>
      <c r="B1" s="25" t="s">
        <v>15</v>
      </c>
      <c r="C1" s="25" t="s">
        <v>160</v>
      </c>
      <c r="D1" s="25" t="s">
        <v>161</v>
      </c>
      <c r="E1" s="25" t="s">
        <v>169</v>
      </c>
    </row>
    <row r="2" spans="1:5" x14ac:dyDescent="0.25">
      <c r="A2" t="s">
        <v>25</v>
      </c>
      <c r="B2" t="s">
        <v>16</v>
      </c>
      <c r="C2">
        <v>1.5</v>
      </c>
      <c r="D2">
        <v>4</v>
      </c>
      <c r="E2">
        <v>0.15</v>
      </c>
    </row>
    <row r="3" spans="1:5" x14ac:dyDescent="0.25">
      <c r="A3" t="s">
        <v>31</v>
      </c>
      <c r="B3" t="s">
        <v>20</v>
      </c>
      <c r="C3">
        <v>2</v>
      </c>
      <c r="D3">
        <v>5</v>
      </c>
      <c r="E3">
        <v>0.2</v>
      </c>
    </row>
    <row r="4" spans="1:5" x14ac:dyDescent="0.25">
      <c r="A4" t="s">
        <v>28</v>
      </c>
      <c r="B4" t="s">
        <v>21</v>
      </c>
      <c r="C4">
        <v>2</v>
      </c>
      <c r="D4">
        <v>5</v>
      </c>
      <c r="E4">
        <v>0.2</v>
      </c>
    </row>
    <row r="5" spans="1:5" x14ac:dyDescent="0.25">
      <c r="A5" t="s">
        <v>29</v>
      </c>
      <c r="B5" t="s">
        <v>6</v>
      </c>
      <c r="C5">
        <v>4</v>
      </c>
      <c r="D5">
        <v>10</v>
      </c>
      <c r="E5">
        <v>0.35</v>
      </c>
    </row>
    <row r="6" spans="1:5" x14ac:dyDescent="0.25">
      <c r="A6" t="s">
        <v>26</v>
      </c>
      <c r="B6" t="s">
        <v>7</v>
      </c>
      <c r="C6">
        <v>2</v>
      </c>
      <c r="D6">
        <v>5</v>
      </c>
      <c r="E6">
        <v>0.2</v>
      </c>
    </row>
    <row r="7" spans="1:5" x14ac:dyDescent="0.25">
      <c r="A7" t="s">
        <v>27</v>
      </c>
      <c r="B7" t="s">
        <v>8</v>
      </c>
      <c r="C7">
        <v>1.5</v>
      </c>
      <c r="D7">
        <v>4</v>
      </c>
      <c r="E7">
        <v>0.15</v>
      </c>
    </row>
    <row r="8" spans="1:5" x14ac:dyDescent="0.25">
      <c r="A8" t="s">
        <v>30</v>
      </c>
      <c r="B8" t="s">
        <v>22</v>
      </c>
      <c r="C8">
        <v>1.5</v>
      </c>
      <c r="D8">
        <v>4</v>
      </c>
      <c r="E8">
        <v>0.1</v>
      </c>
    </row>
    <row r="9" spans="1:5" x14ac:dyDescent="0.25">
      <c r="C9" s="1"/>
    </row>
    <row r="10" spans="1:5" ht="17.25" x14ac:dyDescent="0.25">
      <c r="B10" t="s">
        <v>162</v>
      </c>
      <c r="C10"/>
    </row>
    <row r="11" spans="1:5" ht="17.25" x14ac:dyDescent="0.25">
      <c r="B11" t="s">
        <v>163</v>
      </c>
      <c r="C11">
        <v>1300</v>
      </c>
      <c r="D11" s="28" t="s">
        <v>164</v>
      </c>
    </row>
    <row r="12" spans="1:5" ht="17.25" x14ac:dyDescent="0.25">
      <c r="B12" t="s">
        <v>165</v>
      </c>
    </row>
    <row r="13" spans="1:5" ht="17.25" x14ac:dyDescent="0.25">
      <c r="B13" t="s">
        <v>166</v>
      </c>
      <c r="C13">
        <v>3900</v>
      </c>
      <c r="D13" s="28" t="s">
        <v>164</v>
      </c>
    </row>
    <row r="14" spans="1:5" ht="17.25" x14ac:dyDescent="0.25">
      <c r="B14" t="s">
        <v>168</v>
      </c>
      <c r="C14" t="s">
        <v>170</v>
      </c>
      <c r="D14" s="28"/>
    </row>
    <row r="15" spans="1:5" x14ac:dyDescent="0.25">
      <c r="B15" s="29" t="s">
        <v>167</v>
      </c>
    </row>
    <row r="22" spans="3:3" x14ac:dyDescent="0.25">
      <c r="C22" s="1"/>
    </row>
    <row r="23" spans="3:3" x14ac:dyDescent="0.25">
      <c r="C23" s="1"/>
    </row>
    <row r="32" spans="3:3" x14ac:dyDescent="0.25">
      <c r="C32" s="1"/>
    </row>
    <row r="33" spans="3:3" x14ac:dyDescent="0.25">
      <c r="C33" s="1"/>
    </row>
    <row r="42" spans="3:3" x14ac:dyDescent="0.25">
      <c r="C42" s="1"/>
    </row>
    <row r="43" spans="3:3" x14ac:dyDescent="0.25">
      <c r="C43" s="1"/>
    </row>
    <row r="52" spans="3:3" x14ac:dyDescent="0.25">
      <c r="C52" s="1"/>
    </row>
    <row r="53" spans="3:3" x14ac:dyDescent="0.25">
      <c r="C53" s="18"/>
    </row>
    <row r="62" spans="3:3" x14ac:dyDescent="0.25">
      <c r="C62" s="1"/>
    </row>
    <row r="63" spans="3:3" x14ac:dyDescent="0.25">
      <c r="C63" s="18"/>
    </row>
    <row r="72" spans="3:3" x14ac:dyDescent="0.25">
      <c r="C72" s="1"/>
    </row>
    <row r="73" spans="3:3" x14ac:dyDescent="0.25">
      <c r="C73" s="18"/>
    </row>
    <row r="82" spans="3:3" x14ac:dyDescent="0.25">
      <c r="C82" s="1"/>
    </row>
    <row r="83" spans="3:3" x14ac:dyDescent="0.25">
      <c r="C83" s="18"/>
    </row>
    <row r="92" spans="3:3" x14ac:dyDescent="0.25">
      <c r="C92" s="1"/>
    </row>
    <row r="93" spans="3:3" x14ac:dyDescent="0.25">
      <c r="C93" s="18"/>
    </row>
    <row r="102" spans="3:3" x14ac:dyDescent="0.25">
      <c r="C102" s="1"/>
    </row>
    <row r="103" spans="3:3" x14ac:dyDescent="0.25">
      <c r="C103" s="18"/>
    </row>
    <row r="112" spans="3:3" x14ac:dyDescent="0.25">
      <c r="C112" s="1"/>
    </row>
    <row r="113" spans="3:3" x14ac:dyDescent="0.25">
      <c r="C113" s="18"/>
    </row>
    <row r="122" spans="3:3" x14ac:dyDescent="0.25">
      <c r="C122" s="1"/>
    </row>
    <row r="123" spans="3:3" x14ac:dyDescent="0.25">
      <c r="C123" s="18"/>
    </row>
    <row r="132" spans="3:3" x14ac:dyDescent="0.25">
      <c r="C132" s="1"/>
    </row>
    <row r="133" spans="3:3" x14ac:dyDescent="0.25">
      <c r="C133" s="18"/>
    </row>
    <row r="142" spans="3:3" x14ac:dyDescent="0.25">
      <c r="C142" s="1"/>
    </row>
    <row r="143" spans="3:3" x14ac:dyDescent="0.25">
      <c r="C143" s="18"/>
    </row>
    <row r="152" spans="3:3" x14ac:dyDescent="0.25">
      <c r="C152" s="1"/>
    </row>
    <row r="153" spans="3:3" x14ac:dyDescent="0.25">
      <c r="C153" s="18"/>
    </row>
    <row r="162" spans="3:3" x14ac:dyDescent="0.25">
      <c r="C162" s="1"/>
    </row>
    <row r="163" spans="3:3" x14ac:dyDescent="0.25">
      <c r="C163" s="18"/>
    </row>
    <row r="172" spans="3:3" x14ac:dyDescent="0.25">
      <c r="C172" s="1"/>
    </row>
    <row r="173" spans="3:3" x14ac:dyDescent="0.25">
      <c r="C173" s="18"/>
    </row>
    <row r="182" spans="3:3" x14ac:dyDescent="0.25">
      <c r="C182" s="1"/>
    </row>
    <row r="183" spans="3:3" x14ac:dyDescent="0.25">
      <c r="C183" s="18"/>
    </row>
    <row r="192" spans="3:3" x14ac:dyDescent="0.25">
      <c r="C192" s="1"/>
    </row>
    <row r="193" spans="3:3" x14ac:dyDescent="0.25">
      <c r="C193" s="18"/>
    </row>
    <row r="202" spans="3:3" x14ac:dyDescent="0.25">
      <c r="C202" s="1"/>
    </row>
    <row r="203" spans="3:3" x14ac:dyDescent="0.25">
      <c r="C203" s="18"/>
    </row>
    <row r="210" spans="3:3" x14ac:dyDescent="0.25">
      <c r="C210" s="1"/>
    </row>
    <row r="217" spans="3:3" x14ac:dyDescent="0.25">
      <c r="C217" s="1"/>
    </row>
    <row r="218" spans="3:3" x14ac:dyDescent="0.25">
      <c r="C218" s="18"/>
    </row>
    <row r="224" spans="3:3" x14ac:dyDescent="0.25">
      <c r="C224" s="1"/>
    </row>
    <row r="231" spans="3:3" x14ac:dyDescent="0.25">
      <c r="C231" s="1"/>
    </row>
    <row r="232" spans="3:3" x14ac:dyDescent="0.25">
      <c r="C232" s="18"/>
    </row>
    <row r="239" spans="3:3" x14ac:dyDescent="0.25">
      <c r="C239" s="1"/>
    </row>
    <row r="240" spans="3:3" x14ac:dyDescent="0.25">
      <c r="C240" s="18"/>
    </row>
    <row r="247" spans="3:3" x14ac:dyDescent="0.25">
      <c r="C247" s="1"/>
    </row>
    <row r="248" spans="3:3" x14ac:dyDescent="0.25">
      <c r="C248" s="18"/>
    </row>
    <row r="254" spans="3:3" x14ac:dyDescent="0.25">
      <c r="C254" s="1"/>
    </row>
    <row r="255" spans="3:3" x14ac:dyDescent="0.25">
      <c r="C255" s="18"/>
    </row>
    <row r="261" spans="3:3" x14ac:dyDescent="0.25">
      <c r="C261" s="1"/>
    </row>
    <row r="269" spans="3:3" x14ac:dyDescent="0.25">
      <c r="C269" s="1"/>
    </row>
    <row r="270" spans="3:3" x14ac:dyDescent="0.25">
      <c r="C270" s="18"/>
    </row>
    <row r="277" spans="3:3" x14ac:dyDescent="0.25">
      <c r="C277" s="1"/>
    </row>
    <row r="284" spans="3:3" x14ac:dyDescent="0.25">
      <c r="C284" s="1"/>
    </row>
    <row r="291" spans="3:3" x14ac:dyDescent="0.25">
      <c r="C291" s="1"/>
    </row>
    <row r="292" spans="3:3" x14ac:dyDescent="0.25">
      <c r="C292" s="18"/>
    </row>
    <row r="299" spans="3:3" x14ac:dyDescent="0.25">
      <c r="C299" s="1"/>
    </row>
    <row r="300" spans="3:3" x14ac:dyDescent="0.25">
      <c r="C300" s="18"/>
    </row>
    <row r="306" spans="3:3" x14ac:dyDescent="0.25">
      <c r="C306" s="1"/>
    </row>
    <row r="307" spans="3:3" x14ac:dyDescent="0.25">
      <c r="C307" s="18"/>
    </row>
    <row r="313" spans="3:3" x14ac:dyDescent="0.25">
      <c r="C313" s="1"/>
    </row>
    <row r="320" spans="3:3" x14ac:dyDescent="0.25">
      <c r="C320" s="1"/>
    </row>
    <row r="327" spans="3:3" x14ac:dyDescent="0.25">
      <c r="C327" s="1"/>
    </row>
    <row r="334" spans="3:3" x14ac:dyDescent="0.25">
      <c r="C334" s="1"/>
    </row>
    <row r="341" spans="3:3" x14ac:dyDescent="0.25">
      <c r="C341" s="1"/>
    </row>
    <row r="348" spans="3:3" x14ac:dyDescent="0.25">
      <c r="C348" s="1"/>
    </row>
    <row r="356" spans="3:3" x14ac:dyDescent="0.25">
      <c r="C356" s="1"/>
    </row>
    <row r="364" spans="3:3" x14ac:dyDescent="0.25">
      <c r="C364" s="1"/>
    </row>
    <row r="365" spans="3:3" x14ac:dyDescent="0.25">
      <c r="C365" s="18"/>
    </row>
    <row r="372" spans="3:3" x14ac:dyDescent="0.25">
      <c r="C372" s="1"/>
    </row>
    <row r="380" spans="3:3" x14ac:dyDescent="0.25">
      <c r="C380" s="1"/>
    </row>
    <row r="381" spans="3:3" x14ac:dyDescent="0.25">
      <c r="C381" s="18"/>
    </row>
    <row r="388" spans="3:3" x14ac:dyDescent="0.25">
      <c r="C388" s="1"/>
    </row>
    <row r="389" spans="3:3" x14ac:dyDescent="0.25">
      <c r="C389" s="18"/>
    </row>
    <row r="399" spans="3:3" x14ac:dyDescent="0.25">
      <c r="C399" s="1"/>
    </row>
    <row r="400" spans="3:3" x14ac:dyDescent="0.25">
      <c r="C400" s="18"/>
    </row>
    <row r="411" spans="3:3" x14ac:dyDescent="0.25">
      <c r="C411" s="1"/>
    </row>
    <row r="412" spans="3:3" x14ac:dyDescent="0.25">
      <c r="C412" s="18"/>
    </row>
    <row r="423" spans="3:3" x14ac:dyDescent="0.25">
      <c r="C423" s="1"/>
    </row>
    <row r="424" spans="3:3" x14ac:dyDescent="0.25">
      <c r="C424" s="18"/>
    </row>
    <row r="436" spans="3:3" x14ac:dyDescent="0.25">
      <c r="C436" s="1"/>
    </row>
    <row r="437" spans="3:3" x14ac:dyDescent="0.25">
      <c r="C437" s="18"/>
    </row>
    <row r="448" spans="3:3" x14ac:dyDescent="0.25">
      <c r="C448" s="1"/>
    </row>
    <row r="449" spans="3:3" x14ac:dyDescent="0.25">
      <c r="C449" s="18"/>
    </row>
    <row r="459" spans="3:3" x14ac:dyDescent="0.25">
      <c r="C459" s="1"/>
    </row>
    <row r="460" spans="3:3" x14ac:dyDescent="0.25">
      <c r="C460" s="18"/>
    </row>
    <row r="470" spans="3:3" x14ac:dyDescent="0.25">
      <c r="C470" s="1"/>
    </row>
    <row r="471" spans="3:3" x14ac:dyDescent="0.25">
      <c r="C471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011A-A7B2-4E30-BAC9-627D267003C8}">
  <dimension ref="A1:D110"/>
  <sheetViews>
    <sheetView workbookViewId="0">
      <selection activeCell="A2" sqref="A2"/>
    </sheetView>
  </sheetViews>
  <sheetFormatPr defaultRowHeight="15" x14ac:dyDescent="0.25"/>
  <cols>
    <col min="1" max="3" width="10" bestFit="1" customWidth="1"/>
    <col min="4" max="4" width="11.7109375" bestFit="1" customWidth="1"/>
  </cols>
  <sheetData>
    <row r="1" spans="1:4" x14ac:dyDescent="0.25">
      <c r="A1" t="s">
        <v>154</v>
      </c>
    </row>
    <row r="2" spans="1:4" x14ac:dyDescent="0.25">
      <c r="A2" t="s">
        <v>148</v>
      </c>
    </row>
    <row r="3" spans="1:4" x14ac:dyDescent="0.25">
      <c r="A3" t="s">
        <v>149</v>
      </c>
    </row>
    <row r="4" spans="1:4" x14ac:dyDescent="0.25">
      <c r="A4" t="s">
        <v>150</v>
      </c>
    </row>
    <row r="5" spans="1:4" x14ac:dyDescent="0.25">
      <c r="A5" t="s">
        <v>151</v>
      </c>
    </row>
    <row r="7" spans="1:4" x14ac:dyDescent="0.25">
      <c r="A7" t="s">
        <v>152</v>
      </c>
      <c r="C7" t="s">
        <v>153</v>
      </c>
    </row>
    <row r="8" spans="1:4" x14ac:dyDescent="0.25">
      <c r="A8" t="s">
        <v>146</v>
      </c>
      <c r="C8" t="s">
        <v>147</v>
      </c>
    </row>
    <row r="10" spans="1:4" x14ac:dyDescent="0.25">
      <c r="A10" s="15" t="s">
        <v>143</v>
      </c>
      <c r="B10" s="15" t="s">
        <v>144</v>
      </c>
      <c r="C10" s="15" t="s">
        <v>145</v>
      </c>
      <c r="D10" s="15" t="s">
        <v>146</v>
      </c>
    </row>
    <row r="11" spans="1:4" x14ac:dyDescent="0.25">
      <c r="A11" s="15">
        <v>601.4</v>
      </c>
      <c r="B11" s="15">
        <v>598</v>
      </c>
      <c r="C11" s="15">
        <v>601.6</v>
      </c>
      <c r="D11" s="15">
        <v>1</v>
      </c>
    </row>
    <row r="12" spans="1:4" x14ac:dyDescent="0.25">
      <c r="A12" s="15">
        <v>601.6</v>
      </c>
      <c r="B12" s="15">
        <v>599.79999999999995</v>
      </c>
      <c r="C12" s="15">
        <v>600.4</v>
      </c>
      <c r="D12" s="15">
        <v>1</v>
      </c>
    </row>
    <row r="13" spans="1:4" x14ac:dyDescent="0.25">
      <c r="A13" s="15">
        <v>598</v>
      </c>
      <c r="B13" s="15">
        <v>600</v>
      </c>
      <c r="C13" s="15">
        <v>598.4</v>
      </c>
      <c r="D13" s="15">
        <v>1</v>
      </c>
    </row>
    <row r="14" spans="1:4" x14ac:dyDescent="0.25">
      <c r="A14" s="15">
        <v>601.4</v>
      </c>
      <c r="B14" s="15">
        <v>599.79999999999995</v>
      </c>
      <c r="C14" s="15">
        <v>600</v>
      </c>
      <c r="D14" s="15">
        <v>1</v>
      </c>
    </row>
    <row r="15" spans="1:4" x14ac:dyDescent="0.25">
      <c r="A15" s="15">
        <v>599.4</v>
      </c>
      <c r="B15" s="15">
        <v>600</v>
      </c>
      <c r="C15" s="15">
        <v>596.79999999999995</v>
      </c>
      <c r="D15" s="15">
        <v>1</v>
      </c>
    </row>
    <row r="16" spans="1:4" x14ac:dyDescent="0.25">
      <c r="A16" s="15">
        <v>600</v>
      </c>
      <c r="B16" s="15">
        <v>600</v>
      </c>
      <c r="C16" s="15">
        <v>602.79999999999995</v>
      </c>
      <c r="D16" s="15">
        <v>2</v>
      </c>
    </row>
    <row r="17" spans="1:4" x14ac:dyDescent="0.25">
      <c r="A17" s="15">
        <v>600.20000000000005</v>
      </c>
      <c r="B17" s="15">
        <v>598.79999999999995</v>
      </c>
      <c r="C17" s="15">
        <v>600.79999999999995</v>
      </c>
      <c r="D17" s="15">
        <v>2</v>
      </c>
    </row>
    <row r="18" spans="1:4" x14ac:dyDescent="0.25">
      <c r="A18" s="15">
        <v>601.20000000000005</v>
      </c>
      <c r="B18" s="15">
        <v>598.20000000000005</v>
      </c>
      <c r="C18" s="15">
        <v>603.6</v>
      </c>
      <c r="D18" s="15">
        <v>2</v>
      </c>
    </row>
    <row r="19" spans="1:4" x14ac:dyDescent="0.25">
      <c r="A19" s="15">
        <v>598.4</v>
      </c>
      <c r="B19" s="15">
        <v>599.4</v>
      </c>
      <c r="C19" s="15">
        <v>604.20000000000005</v>
      </c>
      <c r="D19" s="15">
        <v>2</v>
      </c>
    </row>
    <row r="20" spans="1:4" x14ac:dyDescent="0.25">
      <c r="A20" s="15">
        <v>599</v>
      </c>
      <c r="B20" s="15">
        <v>599.6</v>
      </c>
      <c r="C20" s="15">
        <v>602.4</v>
      </c>
      <c r="D20" s="15">
        <v>2</v>
      </c>
    </row>
    <row r="21" spans="1:4" x14ac:dyDescent="0.25">
      <c r="A21" s="15">
        <v>601.20000000000005</v>
      </c>
      <c r="B21" s="15">
        <v>599.4</v>
      </c>
      <c r="C21" s="15">
        <v>598.4</v>
      </c>
      <c r="D21" s="15">
        <v>3</v>
      </c>
    </row>
    <row r="22" spans="1:4" x14ac:dyDescent="0.25">
      <c r="A22" s="15">
        <v>601</v>
      </c>
      <c r="B22" s="15">
        <v>599.4</v>
      </c>
      <c r="C22" s="15">
        <v>599.6</v>
      </c>
      <c r="D22" s="15">
        <v>3</v>
      </c>
    </row>
    <row r="23" spans="1:4" x14ac:dyDescent="0.25">
      <c r="A23" s="15">
        <v>600.79999999999995</v>
      </c>
      <c r="B23" s="15">
        <v>600</v>
      </c>
      <c r="C23" s="15">
        <v>603.4</v>
      </c>
      <c r="D23" s="15">
        <v>3</v>
      </c>
    </row>
    <row r="24" spans="1:4" x14ac:dyDescent="0.25">
      <c r="A24" s="15">
        <v>597.6</v>
      </c>
      <c r="B24" s="15">
        <v>598.79999999999995</v>
      </c>
      <c r="C24" s="15">
        <v>600.6</v>
      </c>
      <c r="D24" s="15">
        <v>3</v>
      </c>
    </row>
    <row r="25" spans="1:4" x14ac:dyDescent="0.25">
      <c r="A25" s="15">
        <v>601.6</v>
      </c>
      <c r="B25" s="15">
        <v>599.20000000000005</v>
      </c>
      <c r="C25" s="15">
        <v>598.4</v>
      </c>
      <c r="D25" s="15">
        <v>3</v>
      </c>
    </row>
    <row r="26" spans="1:4" x14ac:dyDescent="0.25">
      <c r="A26" s="15">
        <v>599.4</v>
      </c>
      <c r="B26" s="15">
        <v>599.4</v>
      </c>
      <c r="C26" s="15">
        <v>598.20000000000005</v>
      </c>
      <c r="D26" s="15">
        <v>4</v>
      </c>
    </row>
    <row r="27" spans="1:4" x14ac:dyDescent="0.25">
      <c r="A27" s="15">
        <v>601.20000000000005</v>
      </c>
      <c r="B27" s="15">
        <v>599.6</v>
      </c>
      <c r="C27" s="15">
        <v>602</v>
      </c>
      <c r="D27" s="15">
        <v>4</v>
      </c>
    </row>
    <row r="28" spans="1:4" x14ac:dyDescent="0.25">
      <c r="A28" s="15">
        <v>598.4</v>
      </c>
      <c r="B28" s="15">
        <v>599</v>
      </c>
      <c r="C28" s="15">
        <v>599.4</v>
      </c>
      <c r="D28" s="15">
        <v>4</v>
      </c>
    </row>
    <row r="29" spans="1:4" x14ac:dyDescent="0.25">
      <c r="A29" s="15">
        <v>599.20000000000005</v>
      </c>
      <c r="B29" s="15">
        <v>599.20000000000005</v>
      </c>
      <c r="C29" s="15">
        <v>599.4</v>
      </c>
      <c r="D29" s="15">
        <v>4</v>
      </c>
    </row>
    <row r="30" spans="1:4" x14ac:dyDescent="0.25">
      <c r="A30" s="15">
        <v>598.79999999999995</v>
      </c>
      <c r="B30" s="15">
        <v>600.6</v>
      </c>
      <c r="C30" s="15">
        <v>600.79999999999995</v>
      </c>
      <c r="D30" s="15">
        <v>4</v>
      </c>
    </row>
    <row r="31" spans="1:4" x14ac:dyDescent="0.25">
      <c r="A31" s="15">
        <v>601.4</v>
      </c>
      <c r="B31" s="15">
        <v>598.79999999999995</v>
      </c>
      <c r="C31" s="15">
        <v>600.79999999999995</v>
      </c>
      <c r="D31" s="15">
        <v>5</v>
      </c>
    </row>
    <row r="32" spans="1:4" x14ac:dyDescent="0.25">
      <c r="A32" s="15">
        <v>599</v>
      </c>
      <c r="B32" s="15">
        <v>598.79999999999995</v>
      </c>
      <c r="C32" s="15">
        <v>598.6</v>
      </c>
      <c r="D32" s="15">
        <v>5</v>
      </c>
    </row>
    <row r="33" spans="1:4" x14ac:dyDescent="0.25">
      <c r="A33" s="15">
        <v>601</v>
      </c>
      <c r="B33" s="15">
        <v>599.79999999999995</v>
      </c>
      <c r="C33" s="15">
        <v>600</v>
      </c>
      <c r="D33" s="15">
        <v>5</v>
      </c>
    </row>
    <row r="34" spans="1:4" x14ac:dyDescent="0.25">
      <c r="A34" s="15">
        <v>601.6</v>
      </c>
      <c r="B34" s="15">
        <v>599.20000000000005</v>
      </c>
      <c r="C34" s="15">
        <v>600.4</v>
      </c>
      <c r="D34" s="15">
        <v>5</v>
      </c>
    </row>
    <row r="35" spans="1:4" x14ac:dyDescent="0.25">
      <c r="A35" s="15">
        <v>601.4</v>
      </c>
      <c r="B35" s="15">
        <v>599.4</v>
      </c>
      <c r="C35" s="15">
        <v>600.79999999999995</v>
      </c>
      <c r="D35" s="15">
        <v>5</v>
      </c>
    </row>
    <row r="36" spans="1:4" x14ac:dyDescent="0.25">
      <c r="A36" s="15">
        <v>601.4</v>
      </c>
      <c r="B36" s="15">
        <v>600</v>
      </c>
      <c r="C36" s="15">
        <v>600.79999999999995</v>
      </c>
      <c r="D36" s="15">
        <v>6</v>
      </c>
    </row>
    <row r="37" spans="1:4" x14ac:dyDescent="0.25">
      <c r="A37" s="15">
        <v>598.79999999999995</v>
      </c>
      <c r="B37" s="15">
        <v>600.20000000000005</v>
      </c>
      <c r="C37" s="15">
        <v>597.20000000000005</v>
      </c>
      <c r="D37" s="15">
        <v>6</v>
      </c>
    </row>
    <row r="38" spans="1:4" x14ac:dyDescent="0.25">
      <c r="A38" s="15">
        <v>601.4</v>
      </c>
      <c r="B38" s="15">
        <v>600.20000000000005</v>
      </c>
      <c r="C38" s="15">
        <v>600.4</v>
      </c>
      <c r="D38" s="15">
        <v>6</v>
      </c>
    </row>
    <row r="39" spans="1:4" x14ac:dyDescent="0.25">
      <c r="A39" s="15">
        <v>598.4</v>
      </c>
      <c r="B39" s="15">
        <v>599.6</v>
      </c>
      <c r="C39" s="15">
        <v>599.79999999999995</v>
      </c>
      <c r="D39" s="15">
        <v>6</v>
      </c>
    </row>
    <row r="40" spans="1:4" x14ac:dyDescent="0.25">
      <c r="A40" s="15">
        <v>601.6</v>
      </c>
      <c r="B40" s="15">
        <v>599</v>
      </c>
      <c r="C40" s="15">
        <v>596.4</v>
      </c>
      <c r="D40" s="15">
        <v>6</v>
      </c>
    </row>
    <row r="41" spans="1:4" x14ac:dyDescent="0.25">
      <c r="A41" s="15">
        <v>598.79999999999995</v>
      </c>
      <c r="B41" s="15">
        <v>599</v>
      </c>
      <c r="C41" s="15">
        <v>600.4</v>
      </c>
      <c r="D41" s="15">
        <v>7</v>
      </c>
    </row>
    <row r="42" spans="1:4" x14ac:dyDescent="0.25">
      <c r="A42" s="15">
        <v>601.20000000000005</v>
      </c>
      <c r="B42" s="15">
        <v>599.79999999999995</v>
      </c>
      <c r="C42" s="15">
        <v>598.20000000000005</v>
      </c>
      <c r="D42" s="15">
        <v>7</v>
      </c>
    </row>
    <row r="43" spans="1:4" x14ac:dyDescent="0.25">
      <c r="A43" s="15">
        <v>599.6</v>
      </c>
      <c r="B43" s="15">
        <v>600.79999999999995</v>
      </c>
      <c r="C43" s="15">
        <v>598.6</v>
      </c>
      <c r="D43" s="15">
        <v>7</v>
      </c>
    </row>
    <row r="44" spans="1:4" x14ac:dyDescent="0.25">
      <c r="A44" s="15">
        <v>601.20000000000005</v>
      </c>
      <c r="B44" s="15">
        <v>598.79999999999995</v>
      </c>
      <c r="C44" s="15">
        <v>599.6</v>
      </c>
      <c r="D44" s="15">
        <v>7</v>
      </c>
    </row>
    <row r="45" spans="1:4" x14ac:dyDescent="0.25">
      <c r="A45" s="15">
        <v>598.20000000000005</v>
      </c>
      <c r="B45" s="15">
        <v>598.20000000000005</v>
      </c>
      <c r="C45" s="15">
        <v>599</v>
      </c>
      <c r="D45" s="15">
        <v>7</v>
      </c>
    </row>
    <row r="46" spans="1:4" x14ac:dyDescent="0.25">
      <c r="A46" s="15">
        <v>598.79999999999995</v>
      </c>
      <c r="B46" s="15">
        <v>600</v>
      </c>
      <c r="C46" s="15">
        <v>598.20000000000005</v>
      </c>
      <c r="D46" s="15">
        <v>8</v>
      </c>
    </row>
    <row r="47" spans="1:4" x14ac:dyDescent="0.25">
      <c r="A47" s="15">
        <v>597.79999999999995</v>
      </c>
      <c r="B47" s="15">
        <v>599.20000000000005</v>
      </c>
      <c r="C47" s="15">
        <v>599.4</v>
      </c>
      <c r="D47" s="15">
        <v>8</v>
      </c>
    </row>
    <row r="48" spans="1:4" x14ac:dyDescent="0.25">
      <c r="A48" s="15">
        <v>598.20000000000005</v>
      </c>
      <c r="B48" s="15">
        <v>599.79999999999995</v>
      </c>
      <c r="C48" s="15">
        <v>599.4</v>
      </c>
      <c r="D48" s="15">
        <v>8</v>
      </c>
    </row>
    <row r="49" spans="1:4" x14ac:dyDescent="0.25">
      <c r="A49" s="15">
        <v>598.20000000000005</v>
      </c>
      <c r="B49" s="15">
        <v>601.20000000000005</v>
      </c>
      <c r="C49" s="15">
        <v>600.20000000000005</v>
      </c>
      <c r="D49" s="15">
        <v>8</v>
      </c>
    </row>
    <row r="50" spans="1:4" x14ac:dyDescent="0.25">
      <c r="A50" s="15">
        <v>598.20000000000005</v>
      </c>
      <c r="B50" s="15">
        <v>600.4</v>
      </c>
      <c r="C50" s="15">
        <v>599</v>
      </c>
      <c r="D50" s="15">
        <v>8</v>
      </c>
    </row>
    <row r="51" spans="1:4" x14ac:dyDescent="0.25">
      <c r="A51" s="15">
        <v>601.20000000000005</v>
      </c>
      <c r="B51" s="15">
        <v>600.20000000000005</v>
      </c>
      <c r="C51" s="15">
        <v>599.4</v>
      </c>
      <c r="D51" s="15">
        <v>9</v>
      </c>
    </row>
    <row r="52" spans="1:4" x14ac:dyDescent="0.25">
      <c r="A52" s="15">
        <v>600</v>
      </c>
      <c r="B52" s="15">
        <v>599.6</v>
      </c>
      <c r="C52" s="15">
        <v>598</v>
      </c>
      <c r="D52" s="15">
        <v>9</v>
      </c>
    </row>
    <row r="53" spans="1:4" x14ac:dyDescent="0.25">
      <c r="A53" s="15">
        <v>598.79999999999995</v>
      </c>
      <c r="B53" s="15">
        <v>599.6</v>
      </c>
      <c r="C53" s="15">
        <v>597.6</v>
      </c>
      <c r="D53" s="15">
        <v>9</v>
      </c>
    </row>
    <row r="54" spans="1:4" x14ac:dyDescent="0.25">
      <c r="A54" s="15">
        <v>599.4</v>
      </c>
      <c r="B54" s="15">
        <v>599.6</v>
      </c>
      <c r="C54" s="15">
        <v>598</v>
      </c>
      <c r="D54" s="15">
        <v>9</v>
      </c>
    </row>
    <row r="55" spans="1:4" x14ac:dyDescent="0.25">
      <c r="A55" s="15">
        <v>597.20000000000005</v>
      </c>
      <c r="B55" s="15">
        <v>600.20000000000005</v>
      </c>
      <c r="C55" s="15">
        <v>597.6</v>
      </c>
      <c r="D55" s="15">
        <v>9</v>
      </c>
    </row>
    <row r="56" spans="1:4" x14ac:dyDescent="0.25">
      <c r="A56" s="15">
        <v>600.79999999999995</v>
      </c>
      <c r="B56" s="15">
        <v>599.20000000000005</v>
      </c>
      <c r="C56" s="15">
        <v>601.20000000000005</v>
      </c>
      <c r="D56" s="15">
        <v>10</v>
      </c>
    </row>
    <row r="57" spans="1:4" x14ac:dyDescent="0.25">
      <c r="A57" s="15">
        <v>600.6</v>
      </c>
      <c r="B57" s="15">
        <v>599</v>
      </c>
      <c r="C57" s="15">
        <v>599</v>
      </c>
      <c r="D57" s="15">
        <v>10</v>
      </c>
    </row>
    <row r="58" spans="1:4" x14ac:dyDescent="0.25">
      <c r="A58" s="15">
        <v>599.6</v>
      </c>
      <c r="B58" s="15">
        <v>599.6</v>
      </c>
      <c r="C58" s="15">
        <v>600.4</v>
      </c>
      <c r="D58" s="15">
        <v>10</v>
      </c>
    </row>
    <row r="59" spans="1:4" x14ac:dyDescent="0.25">
      <c r="A59" s="15">
        <v>599.4</v>
      </c>
      <c r="B59" s="15">
        <v>600.4</v>
      </c>
      <c r="C59" s="15">
        <v>600.6</v>
      </c>
      <c r="D59" s="15">
        <v>10</v>
      </c>
    </row>
    <row r="60" spans="1:4" x14ac:dyDescent="0.25">
      <c r="A60" s="15">
        <v>598</v>
      </c>
      <c r="B60" s="15">
        <v>600</v>
      </c>
      <c r="C60" s="15">
        <v>599</v>
      </c>
      <c r="D60" s="15">
        <v>10</v>
      </c>
    </row>
    <row r="61" spans="1:4" x14ac:dyDescent="0.25">
      <c r="A61" s="15">
        <v>600.79999999999995</v>
      </c>
      <c r="B61" s="15">
        <v>599</v>
      </c>
      <c r="C61" s="15">
        <v>602.20000000000005</v>
      </c>
      <c r="D61" s="15">
        <v>11</v>
      </c>
    </row>
    <row r="62" spans="1:4" x14ac:dyDescent="0.25">
      <c r="A62" s="15">
        <v>597.79999999999995</v>
      </c>
      <c r="B62" s="15">
        <v>599.6</v>
      </c>
      <c r="C62" s="15">
        <v>599.79999999999995</v>
      </c>
      <c r="D62" s="15">
        <v>11</v>
      </c>
    </row>
    <row r="63" spans="1:4" x14ac:dyDescent="0.25">
      <c r="A63" s="15">
        <v>599.20000000000005</v>
      </c>
      <c r="B63" s="15">
        <v>599.4</v>
      </c>
      <c r="C63" s="15">
        <v>599.79999999999995</v>
      </c>
      <c r="D63" s="15">
        <v>11</v>
      </c>
    </row>
    <row r="64" spans="1:4" x14ac:dyDescent="0.25">
      <c r="A64" s="15">
        <v>599.20000000000005</v>
      </c>
      <c r="B64" s="15">
        <v>599.20000000000005</v>
      </c>
      <c r="C64" s="15">
        <v>601</v>
      </c>
      <c r="D64" s="15">
        <v>11</v>
      </c>
    </row>
    <row r="65" spans="1:4" x14ac:dyDescent="0.25">
      <c r="A65" s="15">
        <v>600.6</v>
      </c>
      <c r="B65" s="15">
        <v>597.79999999999995</v>
      </c>
      <c r="C65" s="15">
        <v>601.6</v>
      </c>
      <c r="D65" s="15">
        <v>11</v>
      </c>
    </row>
    <row r="66" spans="1:4" x14ac:dyDescent="0.25">
      <c r="A66" s="15">
        <v>598</v>
      </c>
      <c r="B66" s="15">
        <v>600.4</v>
      </c>
      <c r="C66" s="15">
        <v>601.6</v>
      </c>
      <c r="D66" s="15">
        <v>12</v>
      </c>
    </row>
    <row r="67" spans="1:4" x14ac:dyDescent="0.25">
      <c r="A67" s="15">
        <v>598</v>
      </c>
      <c r="B67" s="15">
        <v>599.6</v>
      </c>
      <c r="C67" s="15">
        <v>600.20000000000005</v>
      </c>
      <c r="D67" s="15">
        <v>12</v>
      </c>
    </row>
    <row r="68" spans="1:4" x14ac:dyDescent="0.25">
      <c r="A68" s="15">
        <v>598.79999999999995</v>
      </c>
      <c r="B68" s="15">
        <v>600</v>
      </c>
      <c r="C68" s="15">
        <v>601.79999999999995</v>
      </c>
      <c r="D68" s="15">
        <v>12</v>
      </c>
    </row>
    <row r="69" spans="1:4" x14ac:dyDescent="0.25">
      <c r="A69" s="15">
        <v>601</v>
      </c>
      <c r="B69" s="15">
        <v>600.79999999999995</v>
      </c>
      <c r="C69" s="15">
        <v>601.20000000000005</v>
      </c>
      <c r="D69" s="15">
        <v>12</v>
      </c>
    </row>
    <row r="70" spans="1:4" x14ac:dyDescent="0.25">
      <c r="A70" s="15">
        <v>600.79999999999995</v>
      </c>
      <c r="B70" s="15">
        <v>600.4</v>
      </c>
      <c r="C70" s="15">
        <v>597.6</v>
      </c>
      <c r="D70" s="15">
        <v>12</v>
      </c>
    </row>
    <row r="71" spans="1:4" x14ac:dyDescent="0.25">
      <c r="A71" s="15">
        <v>598.79999999999995</v>
      </c>
      <c r="B71" s="15">
        <v>599.4</v>
      </c>
      <c r="C71" s="15">
        <v>599.79999999999995</v>
      </c>
      <c r="D71" s="15">
        <v>13</v>
      </c>
    </row>
    <row r="72" spans="1:4" x14ac:dyDescent="0.25">
      <c r="A72" s="15">
        <v>599.4</v>
      </c>
      <c r="B72" s="15">
        <v>599</v>
      </c>
      <c r="C72" s="15">
        <v>602.79999999999995</v>
      </c>
      <c r="D72" s="15">
        <v>13</v>
      </c>
    </row>
    <row r="73" spans="1:4" x14ac:dyDescent="0.25">
      <c r="A73" s="15">
        <v>601</v>
      </c>
      <c r="B73" s="15">
        <v>598.4</v>
      </c>
      <c r="C73" s="15">
        <v>600</v>
      </c>
      <c r="D73" s="15">
        <v>13</v>
      </c>
    </row>
    <row r="74" spans="1:4" x14ac:dyDescent="0.25">
      <c r="A74" s="15">
        <v>598.79999999999995</v>
      </c>
      <c r="B74" s="15">
        <v>599</v>
      </c>
      <c r="C74" s="15">
        <v>599.6</v>
      </c>
      <c r="D74" s="15">
        <v>13</v>
      </c>
    </row>
    <row r="75" spans="1:4" x14ac:dyDescent="0.25">
      <c r="A75" s="15">
        <v>599.6</v>
      </c>
      <c r="B75" s="15">
        <v>599.6</v>
      </c>
      <c r="C75" s="15">
        <v>602.20000000000005</v>
      </c>
      <c r="D75" s="15">
        <v>13</v>
      </c>
    </row>
    <row r="76" spans="1:4" x14ac:dyDescent="0.25">
      <c r="A76" s="15">
        <v>599</v>
      </c>
      <c r="B76" s="15">
        <v>598.79999999999995</v>
      </c>
      <c r="C76" s="15">
        <v>603.79999999999995</v>
      </c>
      <c r="D76" s="15">
        <v>14</v>
      </c>
    </row>
    <row r="77" spans="1:4" x14ac:dyDescent="0.25">
      <c r="A77" s="15">
        <v>600.4</v>
      </c>
      <c r="B77" s="15">
        <v>599.20000000000005</v>
      </c>
      <c r="C77" s="15">
        <v>603.6</v>
      </c>
      <c r="D77" s="15">
        <v>14</v>
      </c>
    </row>
    <row r="78" spans="1:4" x14ac:dyDescent="0.25">
      <c r="A78" s="15">
        <v>598.4</v>
      </c>
      <c r="B78" s="15">
        <v>599.6</v>
      </c>
      <c r="C78" s="15">
        <v>601.79999999999995</v>
      </c>
      <c r="D78" s="15">
        <v>14</v>
      </c>
    </row>
    <row r="79" spans="1:4" x14ac:dyDescent="0.25">
      <c r="A79" s="15">
        <v>602.20000000000005</v>
      </c>
      <c r="B79" s="15">
        <v>598.6</v>
      </c>
      <c r="C79" s="15">
        <v>602</v>
      </c>
      <c r="D79" s="15">
        <v>14</v>
      </c>
    </row>
    <row r="80" spans="1:4" x14ac:dyDescent="0.25">
      <c r="A80" s="15">
        <v>601</v>
      </c>
      <c r="B80" s="15">
        <v>599.79999999999995</v>
      </c>
      <c r="C80" s="15">
        <v>603.6</v>
      </c>
      <c r="D80" s="15">
        <v>14</v>
      </c>
    </row>
    <row r="81" spans="1:4" x14ac:dyDescent="0.25">
      <c r="A81" s="15">
        <v>601.4</v>
      </c>
      <c r="B81" s="15">
        <v>599.6</v>
      </c>
      <c r="C81" s="15">
        <v>600.79999999999995</v>
      </c>
      <c r="D81" s="15">
        <v>15</v>
      </c>
    </row>
    <row r="82" spans="1:4" x14ac:dyDescent="0.25">
      <c r="A82" s="15">
        <v>601</v>
      </c>
      <c r="B82" s="15">
        <v>599.20000000000005</v>
      </c>
      <c r="C82" s="15">
        <v>600.20000000000005</v>
      </c>
      <c r="D82" s="15">
        <v>15</v>
      </c>
    </row>
    <row r="83" spans="1:4" x14ac:dyDescent="0.25">
      <c r="A83" s="15">
        <v>601.20000000000005</v>
      </c>
      <c r="B83" s="15">
        <v>599.6</v>
      </c>
      <c r="C83" s="15">
        <v>600.4</v>
      </c>
      <c r="D83" s="15">
        <v>15</v>
      </c>
    </row>
    <row r="84" spans="1:4" x14ac:dyDescent="0.25">
      <c r="A84" s="15">
        <v>601.4</v>
      </c>
      <c r="B84" s="15">
        <v>600.20000000000005</v>
      </c>
      <c r="C84" s="15">
        <v>600.20000000000005</v>
      </c>
      <c r="D84" s="15">
        <v>15</v>
      </c>
    </row>
    <row r="85" spans="1:4" x14ac:dyDescent="0.25">
      <c r="A85" s="15">
        <v>601.79999999999995</v>
      </c>
      <c r="B85" s="15">
        <v>599.79999999999995</v>
      </c>
      <c r="C85" s="15">
        <v>602.20000000000005</v>
      </c>
      <c r="D85" s="15">
        <v>15</v>
      </c>
    </row>
    <row r="86" spans="1:4" x14ac:dyDescent="0.25">
      <c r="A86" s="15">
        <v>601.6</v>
      </c>
      <c r="B86" s="15">
        <v>599.6</v>
      </c>
      <c r="C86" s="15">
        <v>598</v>
      </c>
      <c r="D86" s="15">
        <v>16</v>
      </c>
    </row>
    <row r="87" spans="1:4" x14ac:dyDescent="0.25">
      <c r="A87" s="15">
        <v>601</v>
      </c>
      <c r="B87" s="15">
        <v>600</v>
      </c>
      <c r="C87" s="15">
        <v>598.4</v>
      </c>
      <c r="D87" s="15">
        <v>16</v>
      </c>
    </row>
    <row r="88" spans="1:4" x14ac:dyDescent="0.25">
      <c r="A88" s="15">
        <v>600.20000000000005</v>
      </c>
      <c r="B88" s="15">
        <v>599.6</v>
      </c>
      <c r="C88" s="15">
        <v>600.79999999999995</v>
      </c>
      <c r="D88" s="15">
        <v>16</v>
      </c>
    </row>
    <row r="89" spans="1:4" x14ac:dyDescent="0.25">
      <c r="A89" s="15">
        <v>599</v>
      </c>
      <c r="B89" s="15">
        <v>599.20000000000005</v>
      </c>
      <c r="C89" s="15">
        <v>602.79999999999995</v>
      </c>
      <c r="D89" s="15">
        <v>16</v>
      </c>
    </row>
    <row r="90" spans="1:4" x14ac:dyDescent="0.25">
      <c r="A90" s="15">
        <v>601.20000000000005</v>
      </c>
      <c r="B90" s="15">
        <v>598.6</v>
      </c>
      <c r="C90" s="15">
        <v>597.6</v>
      </c>
      <c r="D90" s="15">
        <v>16</v>
      </c>
    </row>
    <row r="91" spans="1:4" x14ac:dyDescent="0.25">
      <c r="A91" s="15">
        <v>601.20000000000005</v>
      </c>
      <c r="B91" s="15">
        <v>599.6</v>
      </c>
      <c r="C91" s="15">
        <v>601.6</v>
      </c>
      <c r="D91" s="15">
        <v>17</v>
      </c>
    </row>
    <row r="92" spans="1:4" x14ac:dyDescent="0.25">
      <c r="A92" s="15">
        <v>601.20000000000005</v>
      </c>
      <c r="B92" s="15">
        <v>601.20000000000005</v>
      </c>
      <c r="C92" s="15">
        <v>603.4</v>
      </c>
      <c r="D92" s="15">
        <v>17</v>
      </c>
    </row>
    <row r="93" spans="1:4" x14ac:dyDescent="0.25">
      <c r="A93" s="15">
        <v>601.20000000000005</v>
      </c>
      <c r="B93" s="15">
        <v>599.6</v>
      </c>
      <c r="C93" s="15">
        <v>597</v>
      </c>
      <c r="D93" s="15">
        <v>17</v>
      </c>
    </row>
    <row r="94" spans="1:4" x14ac:dyDescent="0.25">
      <c r="A94" s="15">
        <v>601</v>
      </c>
      <c r="B94" s="15">
        <v>600.20000000000005</v>
      </c>
      <c r="C94" s="15">
        <v>599.79999999999995</v>
      </c>
      <c r="D94" s="15">
        <v>17</v>
      </c>
    </row>
    <row r="95" spans="1:4" x14ac:dyDescent="0.25">
      <c r="A95" s="15">
        <v>601</v>
      </c>
      <c r="B95" s="15">
        <v>600</v>
      </c>
      <c r="C95" s="15">
        <v>597.79999999999995</v>
      </c>
      <c r="D95" s="15">
        <v>17</v>
      </c>
    </row>
    <row r="96" spans="1:4" x14ac:dyDescent="0.25">
      <c r="A96" s="15">
        <v>601.4</v>
      </c>
      <c r="B96" s="15">
        <v>600</v>
      </c>
      <c r="C96" s="15">
        <v>602.4</v>
      </c>
      <c r="D96" s="15">
        <v>18</v>
      </c>
    </row>
    <row r="97" spans="1:4" x14ac:dyDescent="0.25">
      <c r="A97" s="15">
        <v>601.4</v>
      </c>
      <c r="B97" s="15">
        <v>599.4</v>
      </c>
      <c r="C97" s="15">
        <v>602.20000000000005</v>
      </c>
      <c r="D97" s="15">
        <v>18</v>
      </c>
    </row>
    <row r="98" spans="1:4" x14ac:dyDescent="0.25">
      <c r="A98" s="15">
        <v>598.79999999999995</v>
      </c>
      <c r="B98" s="15">
        <v>599.79999999999995</v>
      </c>
      <c r="C98" s="15">
        <v>600.6</v>
      </c>
      <c r="D98" s="15">
        <v>18</v>
      </c>
    </row>
    <row r="99" spans="1:4" x14ac:dyDescent="0.25">
      <c r="A99" s="15">
        <v>598.79999999999995</v>
      </c>
      <c r="B99" s="15">
        <v>599.20000000000005</v>
      </c>
      <c r="C99" s="15">
        <v>596.20000000000005</v>
      </c>
      <c r="D99" s="15">
        <v>18</v>
      </c>
    </row>
    <row r="100" spans="1:4" x14ac:dyDescent="0.25">
      <c r="A100" s="15">
        <v>598.79999999999995</v>
      </c>
      <c r="B100" s="15">
        <v>599.6</v>
      </c>
      <c r="C100" s="15">
        <v>602.4</v>
      </c>
      <c r="D100" s="15">
        <v>18</v>
      </c>
    </row>
    <row r="101" spans="1:4" x14ac:dyDescent="0.25">
      <c r="A101" s="15">
        <v>598.20000000000005</v>
      </c>
      <c r="B101" s="15">
        <v>599.4</v>
      </c>
      <c r="C101" s="15">
        <v>601.4</v>
      </c>
      <c r="D101" s="15">
        <v>19</v>
      </c>
    </row>
    <row r="102" spans="1:4" x14ac:dyDescent="0.25">
      <c r="A102" s="15">
        <v>601.79999999999995</v>
      </c>
      <c r="B102" s="15">
        <v>600</v>
      </c>
      <c r="C102" s="15">
        <v>599.20000000000005</v>
      </c>
      <c r="D102" s="15">
        <v>19</v>
      </c>
    </row>
    <row r="103" spans="1:4" x14ac:dyDescent="0.25">
      <c r="A103" s="15">
        <v>601</v>
      </c>
      <c r="B103" s="15">
        <v>600</v>
      </c>
      <c r="C103" s="15">
        <v>601.6</v>
      </c>
      <c r="D103" s="15">
        <v>19</v>
      </c>
    </row>
    <row r="104" spans="1:4" x14ac:dyDescent="0.25">
      <c r="A104" s="15">
        <v>601.4</v>
      </c>
      <c r="B104" s="15">
        <v>599.20000000000005</v>
      </c>
      <c r="C104" s="15">
        <v>600.4</v>
      </c>
      <c r="D104" s="15">
        <v>19</v>
      </c>
    </row>
    <row r="105" spans="1:4" x14ac:dyDescent="0.25">
      <c r="A105" s="15">
        <v>601.4</v>
      </c>
      <c r="B105" s="15">
        <v>599.4</v>
      </c>
      <c r="C105" s="15">
        <v>598</v>
      </c>
      <c r="D105" s="15">
        <v>19</v>
      </c>
    </row>
    <row r="106" spans="1:4" x14ac:dyDescent="0.25">
      <c r="A106" s="15">
        <v>599</v>
      </c>
      <c r="B106" s="15">
        <v>599.6</v>
      </c>
      <c r="C106" s="15">
        <v>601.20000000000005</v>
      </c>
      <c r="D106" s="15">
        <v>20</v>
      </c>
    </row>
    <row r="107" spans="1:4" x14ac:dyDescent="0.25">
      <c r="A107" s="15">
        <v>601.4</v>
      </c>
      <c r="B107" s="15">
        <v>599.79999999999995</v>
      </c>
      <c r="C107" s="15">
        <v>604.20000000000005</v>
      </c>
      <c r="D107" s="15">
        <v>20</v>
      </c>
    </row>
    <row r="108" spans="1:4" x14ac:dyDescent="0.25">
      <c r="A108" s="15">
        <v>601.79999999999995</v>
      </c>
      <c r="B108" s="15">
        <v>599</v>
      </c>
      <c r="C108" s="15">
        <v>600.20000000000005</v>
      </c>
      <c r="D108" s="15">
        <v>20</v>
      </c>
    </row>
    <row r="109" spans="1:4" x14ac:dyDescent="0.25">
      <c r="A109" s="15">
        <v>601.6</v>
      </c>
      <c r="B109" s="15">
        <v>599.6</v>
      </c>
      <c r="C109" s="15">
        <v>600</v>
      </c>
      <c r="D109" s="15">
        <v>20</v>
      </c>
    </row>
    <row r="110" spans="1:4" x14ac:dyDescent="0.25">
      <c r="A110" s="15">
        <v>601.20000000000005</v>
      </c>
      <c r="B110" s="15">
        <v>599.4</v>
      </c>
      <c r="C110" s="15">
        <v>596.79999999999995</v>
      </c>
      <c r="D110" s="1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portfolio</vt:lpstr>
      <vt:lpstr>New product</vt:lpstr>
      <vt:lpstr>Order pattern</vt:lpstr>
      <vt:lpstr>Machine Information</vt:lpstr>
      <vt:lpstr>Maintenance</vt:lpstr>
      <vt:lpstr>Quality</vt:lpstr>
    </vt:vector>
  </TitlesOfParts>
  <Company>Twente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UT-werkplek x64</dc:creator>
  <cp:lastModifiedBy>Robin</cp:lastModifiedBy>
  <dcterms:created xsi:type="dcterms:W3CDTF">2017-12-12T08:58:28Z</dcterms:created>
  <dcterms:modified xsi:type="dcterms:W3CDTF">2022-03-27T13:50:03Z</dcterms:modified>
</cp:coreProperties>
</file>