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barR" sheetId="1" r:id="rId4"/>
    <sheet state="visible" name="XbarS" sheetId="2" r:id="rId5"/>
    <sheet state="visible" name="©" sheetId="3" r:id="rId6"/>
  </sheets>
  <definedNames/>
  <calcPr/>
  <extLst>
    <ext uri="GoogleSheetsCustomDataVersion1">
      <go:sheetsCustomData xmlns:go="http://customooxmlschemas.google.com/" r:id="rId7" roundtripDataSignature="AMtx7miMLItG5lLSpuvp6xRo1RM5XWvg5Q=="/>
    </ext>
  </extLst>
</workbook>
</file>

<file path=xl/comments1.xml><?xml version="1.0" encoding="utf-8"?>
<comments xmlns:r="http://schemas.openxmlformats.org/officeDocument/2006/relationships" xmlns="http://schemas.openxmlformats.org/spreadsheetml/2006/main">
  <authors>
    <author/>
  </authors>
  <commentList>
    <comment authorId="0" ref="B53">
      <text>
        <t xml:space="preserve">======
ID#AAAAYEgasaU
Probability of a Type I Error (a)    (2022-04-14 21:38:27)
If a sample value falls outside the control limits, we would conclude that the process is out of control. A Type I error is made when the process is concluded to be out of control when it is really in control. This probability is calculated assuming a normal distribution for the process.</t>
      </text>
    </comment>
    <comment authorId="0" ref="B57">
      <text>
        <t xml:space="preserve">======
ID#AAAAYEgasaI
Vertex42    (2022-04-14 21:38:27)
X-bar is the sample mean calculated as the sum of the observations divided by the number of observations in the sample (n).</t>
      </text>
    </comment>
    <comment authorId="0" ref="C57">
      <text>
        <t xml:space="preserve">======
ID#AAAAYEgasaA
Vertex42    (2022-04-14 21:38:27)
The range for each sample is calculated as the Max value minus the Min value.</t>
      </text>
    </comment>
    <comment authorId="0" ref="B54">
      <text>
        <t xml:space="preserve">======
ID#AAAAYEgasZ4
In-Control Average Run Length    (2022-04-14 21:38:27)
If the process is in-control, the ARL is the number of samples, on average, you would observe before getting an out-of-control signal. In other words, you expect to get a false alarm (a point outside the control limits) every N samples, where N is the ARL.</t>
      </text>
    </comment>
    <comment authorId="0" ref="B42">
      <text>
        <t xml:space="preserve">======
ID#AAAAYEgasZw
Vertex42    (2022-04-14 21:38:27)
The estimated process mean is calculated as the mean of the X-bar values from the data table. It is used as the Center Line for the X-bar Chart.</t>
      </text>
    </comment>
    <comment authorId="0" ref="G45">
      <text>
        <t xml:space="preserve">======
ID#AAAAYEgasZM
Vertex42    (2022-04-14 21:38:27)
The CPL index is the lower capability index for when you are only given a lower spec limit, LSL. You want a CPL &gt; 1.</t>
      </text>
    </comment>
    <comment authorId="0" ref="B43">
      <text>
        <t xml:space="preserve">======
ID#AAAAYEgasZI
Vertex42    (2022-04-14 21:38:27)
The estimated process standard deviation.</t>
      </text>
    </comment>
    <comment authorId="0" ref="B6">
      <text>
        <t xml:space="preserve">======
ID#AAAAYEgasZE
Vertex42    (2022-04-14 21:38:27)
The number of measurements within each sample. For this chart, all samples are assumed to be the same size. In this spreadsheet, the sample size must be between 2 and 25.</t>
      </text>
    </comment>
    <comment authorId="0" ref="B41">
      <text>
        <t xml:space="preserve">======
ID#AAAAYEgasZA
Vertex42    (2022-04-14 21:38:27)
R-bar is the mean of the Ranges in the data table and is used as the center line for the R-Chart.</t>
      </text>
    </comment>
    <comment authorId="0" ref="B7">
      <text>
        <t xml:space="preserve">======
ID#AAAAYEgasY8
Vertex42    (2022-04-14 21:38:27)
The k-value is number of standard deviations (typically 3) that the upper and lower control limits are placed away from the center line.</t>
      </text>
    </comment>
    <comment authorId="0" ref="B44">
      <text>
        <t xml:space="preserve">======
ID#AAAAYEgasYw
Vertex42    (2022-04-14 21:38:27)
This is the standard deviation of the sample mean, calculated as the process standard deviation divided by the square root of the sample size.</t>
      </text>
    </comment>
    <comment authorId="0" ref="G46">
      <text>
        <t xml:space="preserve">======
ID#AAAAYEgasYs
Vertex42    (2022-04-14 21:38:27)
The Cpk index is used when the process mean is shifted away from the target value, or the point half way between the spec limits. It is the minimum of the CPU and CPL. You want a Cpk&gt;1.</t>
      </text>
    </comment>
    <comment authorId="0" ref="G43">
      <text>
        <t xml:space="preserve">======
ID#AAAAYEgasYo
Vertex42    (2022-04-14 21:38:27)
The Cp index is calculated as (USL-LSL)/(6*sigma) where sigma is the process standard deviation. You want Cp to be greater than 1.</t>
      </text>
    </comment>
    <comment authorId="0" ref="G47">
      <text>
        <t xml:space="preserve">======
ID#AAAAYEgasYg
Vertex42    (2022-04-14 21:38:27)
Percent Yield measures the proportion of the output that is within the spec limits, assuming a Normal population distribution.</t>
      </text>
    </comment>
    <comment authorId="0" ref="G44">
      <text>
        <t xml:space="preserve">======
ID#AAAAYEgasYY
Vertex42    (2022-04-14 21:38:27)
The CPU index is the upper capability index for when you are only given an upper spec limit, USL. You want CPU &gt; 1</t>
      </text>
    </comment>
  </commentList>
  <extLst>
    <ext uri="GoogleSheetsCustomDataVersion1">
      <go:sheetsCustomData xmlns:go="http://customooxmlschemas.google.com/" r:id="rId1" roundtripDataSignature="AMtx7miEyF1GaogJQTiMtmz/JFVEoQV4OA=="/>
    </ext>
  </extLst>
</comments>
</file>

<file path=xl/comments2.xml><?xml version="1.0" encoding="utf-8"?>
<comments xmlns:r="http://schemas.openxmlformats.org/officeDocument/2006/relationships" xmlns="http://schemas.openxmlformats.org/spreadsheetml/2006/main">
  <authors>
    <author/>
  </authors>
  <commentList>
    <comment authorId="0" ref="B54">
      <text>
        <t xml:space="preserve">======
ID#AAAAYEgasaQ
In-Control Average Run Length    (2022-04-14 21:38:27)
If the process is in-control, the ARL is the number of samples, on average, you would observe before getting an out-of-control signal. In other words, you expect to get a false alarm (a point outside the control limits) every N samples, where N is the ARL.</t>
      </text>
    </comment>
    <comment authorId="0" ref="G44">
      <text>
        <t xml:space="preserve">======
ID#AAAAYEgasaM
Vertex42    (2022-04-14 21:38:27)
The CPU index is the upper capability index for when you are only given an upper spec limit, USL. You want CPU &gt; 1</t>
      </text>
    </comment>
    <comment authorId="0" ref="B53">
      <text>
        <t xml:space="preserve">======
ID#AAAAYEgasaE
Probability of a Type I Error (a)    (2022-04-14 21:38:27)
If a sample value falls outside the control limits, we would conclude that the process is out of control. A Type I error is made when the process is concluded to be out of control when it is really in control. This probability is calculated assuming a normal distribution for the process.</t>
      </text>
    </comment>
    <comment authorId="0" ref="B6">
      <text>
        <t xml:space="preserve">======
ID#AAAAYEgasZ8
Vertex42    (2022-04-14 21:38:27)
The number of measurements within each sample. For this chart, all samples are assumed to be the same size. In this spreadsheet, the sample size must be between 2 and 25.</t>
      </text>
    </comment>
    <comment authorId="0" ref="G47">
      <text>
        <t xml:space="preserve">======
ID#AAAAYEgasZ0
Vertex42    (2022-04-14 21:38:27)
Percent Yield measures the proportion of the output that is within the spec limits, assuming a Normal population distribution.</t>
      </text>
    </comment>
    <comment authorId="0" ref="B45">
      <text>
        <t xml:space="preserve">======
ID#AAAAYEgasZs
Vertex42    (2022-04-14 21:38:27)
This is the standard deviation of the sample mean, calculated as the process standard deviation divided by the square root of the sample size.</t>
      </text>
    </comment>
    <comment authorId="0" ref="B46">
      <text>
        <t xml:space="preserve">======
ID#AAAAYEgasZo
Vertex42    (2022-04-14 21:38:27)
This is the standard deviation of the sample mean, calculated from the estimated population standard deviation and c4.</t>
      </text>
    </comment>
    <comment authorId="0" ref="B7">
      <text>
        <t xml:space="preserve">======
ID#AAAAYEgasZk
Vertex42    (2022-04-14 21:38:27)
The k-value is number of standard deviations (typically 3) that the upper and lower control limits are placed away from the center line.</t>
      </text>
    </comment>
    <comment authorId="0" ref="B57">
      <text>
        <t xml:space="preserve">======
ID#AAAAYEgasZg
Vertex42    (2022-04-14 21:38:27)
X-bar is the sample mean calculated as the sum of the observations divided by the number of observations in the sample (n).</t>
      </text>
    </comment>
    <comment authorId="0" ref="G43">
      <text>
        <t xml:space="preserve">======
ID#AAAAYEgasZc
Vertex42    (2022-04-14 21:38:27)
The Cp index is calculated as (USL-LSL)/(6*sigma) where sigma is the process standard deviation. You want Cp to be greater than 1.</t>
      </text>
    </comment>
    <comment authorId="0" ref="B41">
      <text>
        <t xml:space="preserve">======
ID#AAAAYEgasZY
Vertex42    (2022-04-14 21:38:27)
s-bar is the mean of the sample standard deviations from the data table. It is the center line for the S Chart.</t>
      </text>
    </comment>
    <comment authorId="0" ref="G46">
      <text>
        <t xml:space="preserve">======
ID#AAAAYEgasZU
Vertex42    (2022-04-14 21:38:27)
The Cpk index is used when the process mean is shifted away from the target value, or the point half way between the spec limits. It is the minimum of the CPU and CPL. You want a Cpk&gt;1.</t>
      </text>
    </comment>
    <comment authorId="0" ref="B42">
      <text>
        <t xml:space="preserve">======
ID#AAAAYEgasZQ
Vertex42    (2022-04-14 21:38:27)
c4 is a factor that depends on the sample size and can be found tabulated in most control chart factor tables. Assuming the population distribution is Normal, c4 is used to find the mean and standard deviation of the sample standard deviation.</t>
      </text>
    </comment>
    <comment authorId="0" ref="G45">
      <text>
        <t xml:space="preserve">======
ID#AAAAYEgasY4
Vertex42    (2022-04-14 21:38:27)
The CPL index is the lower capability index for when you are only given a lower spec limit, LSL. You want a CPL &gt; 1.</t>
      </text>
    </comment>
    <comment authorId="0" ref="B44">
      <text>
        <t xml:space="preserve">======
ID#AAAAYEgasY0
Vertex42    (2022-04-14 21:38:27)
The estimated process mean is calculated as the mean of the X-bar values from the data table. It is used as the Center Line for the X-bar Chart.</t>
      </text>
    </comment>
    <comment authorId="0" ref="C57">
      <text>
        <t xml:space="preserve">======
ID#AAAAYEgasYk
Vertex42    (2022-04-14 21:38:27)
The sample standard deviation for each sample.</t>
      </text>
    </comment>
    <comment authorId="0" ref="B43">
      <text>
        <t xml:space="preserve">======
ID#AAAAYEgasYc
Vertex42    (2022-04-14 21:38:27)
The estimated population standard deviation. This is calculated by dividing s-bar by c4.</t>
      </text>
    </comment>
  </commentList>
  <extLst>
    <ext uri="GoogleSheetsCustomDataVersion1">
      <go:sheetsCustomData xmlns:go="http://customooxmlschemas.google.com/" r:id="rId1" roundtripDataSignature="AMtx7miWd1wt+7ldxf44zazlCwsBctm9mw=="/>
    </ext>
  </extLst>
</comments>
</file>

<file path=xl/sharedStrings.xml><?xml version="1.0" encoding="utf-8"?>
<sst xmlns="http://schemas.openxmlformats.org/spreadsheetml/2006/main" count="151" uniqueCount="99">
  <si>
    <t>Control Chart for Mean and Range</t>
  </si>
  <si>
    <t>[Title or Process]</t>
  </si>
  <si>
    <t>© 2009-2018 Vertex42 LLC</t>
  </si>
  <si>
    <t>[Date]</t>
  </si>
  <si>
    <t>HELP</t>
  </si>
  <si>
    <t>Quality Characteristic</t>
  </si>
  <si>
    <t>Average Thickness (mm), X-bar</t>
  </si>
  <si>
    <r>
      <rPr>
        <rFont val="Arial"/>
        <color theme="1"/>
        <sz val="10.0"/>
      </rPr>
      <t xml:space="preserve">Sample Size, </t>
    </r>
    <r>
      <rPr>
        <rFont val="Arial"/>
        <i/>
        <color theme="1"/>
        <sz val="10.0"/>
      </rPr>
      <t>n</t>
    </r>
  </si>
  <si>
    <t>Using This Worksheet</t>
  </si>
  <si>
    <t>k</t>
  </si>
  <si>
    <t xml:space="preserve">This Control Chart template creates an X-bar </t>
  </si>
  <si>
    <t xml:space="preserve">Chart and R Chart with control limits calculated </t>
  </si>
  <si>
    <t xml:space="preserve">from values contained in the data table. All </t>
  </si>
  <si>
    <t>samples are assumed to be the same size.</t>
  </si>
  <si>
    <t xml:space="preserve">- Enter the label and the sample size for the </t>
  </si>
  <si>
    <t>quality characteristic that you are monitoring.</t>
  </si>
  <si>
    <t xml:space="preserve">- Choose a k-value (typically 3) for setting the </t>
  </si>
  <si>
    <t>control limits.</t>
  </si>
  <si>
    <t xml:space="preserve">- Replace the X-bar and Range values in the </t>
  </si>
  <si>
    <t xml:space="preserve">Data Table with your own data set (use Paste </t>
  </si>
  <si>
    <t>Special - Values).</t>
  </si>
  <si>
    <t>- You can delete unused rows in the data table.</t>
  </si>
  <si>
    <t xml:space="preserve">- If you need to insert additional rows in the data </t>
  </si>
  <si>
    <t xml:space="preserve">table, insert rows above the gray line below the </t>
  </si>
  <si>
    <t xml:space="preserve">table so that series in the chart expand </t>
  </si>
  <si>
    <t xml:space="preserve">accordingly. Copy the formulas for CL, UCL, </t>
  </si>
  <si>
    <t>and LCL to fill in the blank spaces.</t>
  </si>
  <si>
    <t xml:space="preserve">- The labels for CL, UCL, and LCL within the </t>
  </si>
  <si>
    <t xml:space="preserve">chart are created by selecting the last Data </t>
  </si>
  <si>
    <t xml:space="preserve">Point and formatting it so that the Data Labels </t>
  </si>
  <si>
    <t>include both the Series name and the Value.</t>
  </si>
  <si>
    <t>Statistics from Data Table</t>
  </si>
  <si>
    <t>Process Capability</t>
  </si>
  <si>
    <t>R-bar</t>
  </si>
  <si>
    <t>Upper Spec Limit, USL</t>
  </si>
  <si>
    <r>
      <rPr>
        <rFont val="Arial"/>
        <color theme="1"/>
        <sz val="10.0"/>
      </rPr>
      <t xml:space="preserve">Process Mean, </t>
    </r>
    <r>
      <rPr>
        <rFont val="Symbol"/>
        <color theme="1"/>
        <sz val="10.0"/>
      </rPr>
      <t>m</t>
    </r>
    <r>
      <rPr>
        <rFont val="Arial"/>
        <color theme="1"/>
        <sz val="10.0"/>
      </rPr>
      <t>-hat</t>
    </r>
  </si>
  <si>
    <t>Lower Spec Limit, LSL</t>
  </si>
  <si>
    <r>
      <rPr>
        <rFont val="Arial"/>
        <color theme="1"/>
        <sz val="10.0"/>
      </rPr>
      <t xml:space="preserve">Process St.Dev., </t>
    </r>
    <r>
      <rPr>
        <rFont val="Symbol"/>
        <color theme="1"/>
        <sz val="10.0"/>
      </rPr>
      <t>s</t>
    </r>
    <r>
      <rPr>
        <rFont val="Arial"/>
        <color theme="1"/>
        <sz val="10.0"/>
      </rPr>
      <t>-hat</t>
    </r>
  </si>
  <si>
    <r>
      <rPr>
        <rFont val="Arial"/>
        <color theme="1"/>
        <sz val="10.0"/>
      </rPr>
      <t>C</t>
    </r>
    <r>
      <rPr>
        <rFont val="Arial"/>
        <color theme="1"/>
        <sz val="10.0"/>
        <vertAlign val="subscript"/>
      </rPr>
      <t>p</t>
    </r>
  </si>
  <si>
    <r>
      <rPr>
        <rFont val="Noto Sans Symbols"/>
        <color theme="1"/>
        <sz val="10.0"/>
      </rPr>
      <t>s</t>
    </r>
    <r>
      <rPr>
        <rFont val="Arial"/>
        <color theme="1"/>
        <sz val="10.0"/>
        <vertAlign val="subscript"/>
      </rPr>
      <t>X-bar</t>
    </r>
  </si>
  <si>
    <t>CPU</t>
  </si>
  <si>
    <t>CPL</t>
  </si>
  <si>
    <r>
      <rPr>
        <rFont val="Arial"/>
        <color theme="1"/>
        <sz val="10.0"/>
      </rPr>
      <t>C</t>
    </r>
    <r>
      <rPr>
        <rFont val="Arial"/>
        <color theme="1"/>
        <sz val="10.0"/>
        <vertAlign val="subscript"/>
      </rPr>
      <t>pk</t>
    </r>
  </si>
  <si>
    <t>Percent Yield</t>
  </si>
  <si>
    <t>Control Limits for X-bar Chart</t>
  </si>
  <si>
    <t>Control Limits for R Chart</t>
  </si>
  <si>
    <r>
      <rPr>
        <rFont val="Arial"/>
        <color theme="1"/>
        <sz val="10.0"/>
      </rPr>
      <t>CL</t>
    </r>
    <r>
      <rPr>
        <rFont val="Arial"/>
        <color theme="1"/>
        <sz val="10.0"/>
        <vertAlign val="subscript"/>
      </rPr>
      <t>X-bar</t>
    </r>
  </si>
  <si>
    <r>
      <rPr>
        <rFont val="Arial"/>
        <color theme="1"/>
        <sz val="10.0"/>
      </rPr>
      <t>CL</t>
    </r>
    <r>
      <rPr>
        <rFont val="Arial"/>
        <color theme="1"/>
        <sz val="10.0"/>
        <vertAlign val="subscript"/>
      </rPr>
      <t>R</t>
    </r>
  </si>
  <si>
    <r>
      <rPr>
        <rFont val="Arial"/>
        <color theme="1"/>
        <sz val="10.0"/>
      </rPr>
      <t>UCL</t>
    </r>
    <r>
      <rPr>
        <rFont val="Arial"/>
        <color theme="1"/>
        <sz val="10.0"/>
        <vertAlign val="subscript"/>
      </rPr>
      <t>X-bar</t>
    </r>
  </si>
  <si>
    <r>
      <rPr>
        <rFont val="Arial"/>
        <color theme="1"/>
        <sz val="10.0"/>
      </rPr>
      <t>CL+k</t>
    </r>
    <r>
      <rPr>
        <rFont val="Symbol"/>
        <color theme="1"/>
        <sz val="10.0"/>
      </rPr>
      <t>s</t>
    </r>
    <r>
      <rPr>
        <rFont val="Arial"/>
        <color theme="1"/>
        <sz val="10.0"/>
        <vertAlign val="subscript"/>
      </rPr>
      <t>X-bar</t>
    </r>
  </si>
  <si>
    <r>
      <rPr>
        <rFont val="Arial"/>
        <color theme="1"/>
        <sz val="10.0"/>
      </rPr>
      <t>UCL</t>
    </r>
    <r>
      <rPr>
        <rFont val="Arial"/>
        <color theme="1"/>
        <sz val="10.0"/>
        <vertAlign val="subscript"/>
      </rPr>
      <t>R</t>
    </r>
  </si>
  <si>
    <r>
      <rPr>
        <rFont val="Arial"/>
        <color theme="1"/>
        <sz val="10.0"/>
      </rPr>
      <t>LCL</t>
    </r>
    <r>
      <rPr>
        <rFont val="Arial"/>
        <color theme="1"/>
        <sz val="10.0"/>
        <vertAlign val="subscript"/>
      </rPr>
      <t>X-bar</t>
    </r>
  </si>
  <si>
    <r>
      <rPr>
        <rFont val="Arial"/>
        <color theme="1"/>
        <sz val="10.0"/>
      </rPr>
      <t>CL-k</t>
    </r>
    <r>
      <rPr>
        <rFont val="Symbol"/>
        <color theme="1"/>
        <sz val="10.0"/>
      </rPr>
      <t>s</t>
    </r>
    <r>
      <rPr>
        <rFont val="Arial"/>
        <color theme="1"/>
        <sz val="10.0"/>
        <vertAlign val="subscript"/>
      </rPr>
      <t>X-bar</t>
    </r>
  </si>
  <si>
    <r>
      <rPr>
        <rFont val="Arial"/>
        <color theme="1"/>
        <sz val="10.0"/>
      </rPr>
      <t>LCL</t>
    </r>
    <r>
      <rPr>
        <rFont val="Arial"/>
        <color theme="1"/>
        <sz val="10.0"/>
        <vertAlign val="subscript"/>
      </rPr>
      <t>R</t>
    </r>
  </si>
  <si>
    <t>a</t>
  </si>
  <si>
    <t>ARL</t>
  </si>
  <si>
    <t>samples</t>
  </si>
  <si>
    <t>Data Table</t>
  </si>
  <si>
    <t>X-bar Chart</t>
  </si>
  <si>
    <t>R Chart</t>
  </si>
  <si>
    <t>Sample</t>
  </si>
  <si>
    <t>X-bar</t>
  </si>
  <si>
    <t>Range</t>
  </si>
  <si>
    <t>CL</t>
  </si>
  <si>
    <t>UCL</t>
  </si>
  <si>
    <t>LCL</t>
  </si>
  <si>
    <t>Insert rows above the gray line</t>
  </si>
  <si>
    <t>Control Chart for Mean and Standard Deviation</t>
  </si>
  <si>
    <r>
      <rPr>
        <rFont val="Arial"/>
        <color theme="1"/>
        <sz val="10.0"/>
      </rPr>
      <t xml:space="preserve">Sample Size, </t>
    </r>
    <r>
      <rPr>
        <rFont val="Arial"/>
        <i/>
        <color theme="1"/>
        <sz val="10.0"/>
      </rPr>
      <t>n</t>
    </r>
  </si>
  <si>
    <t xml:space="preserve">Chart and Standard Deviation Chart (s Chart) </t>
  </si>
  <si>
    <t xml:space="preserve">with control limits calculated from values </t>
  </si>
  <si>
    <t xml:space="preserve">contained in the data table. All samples are </t>
  </si>
  <si>
    <t>assumed to be the same size.</t>
  </si>
  <si>
    <t xml:space="preserve">- Replace the X-bar and St.Dev. values in the </t>
  </si>
  <si>
    <t>s-bar</t>
  </si>
  <si>
    <r>
      <rPr>
        <rFont val="Arial"/>
        <color theme="1"/>
        <sz val="10.0"/>
      </rPr>
      <t>c</t>
    </r>
    <r>
      <rPr>
        <rFont val="Arial"/>
        <color theme="1"/>
        <sz val="10.0"/>
        <vertAlign val="subscript"/>
      </rPr>
      <t>4</t>
    </r>
  </si>
  <si>
    <r>
      <rPr>
        <rFont val="Arial"/>
        <color theme="1"/>
        <sz val="10.0"/>
      </rPr>
      <t xml:space="preserve">Process St.Dev., </t>
    </r>
    <r>
      <rPr>
        <rFont val="Symbol"/>
        <color theme="1"/>
        <sz val="10.0"/>
      </rPr>
      <t>s</t>
    </r>
    <r>
      <rPr>
        <rFont val="Arial"/>
        <color theme="1"/>
        <sz val="10.0"/>
      </rPr>
      <t>-hat</t>
    </r>
  </si>
  <si>
    <r>
      <rPr>
        <rFont val="Arial"/>
        <color theme="1"/>
        <sz val="10.0"/>
      </rPr>
      <t>C</t>
    </r>
    <r>
      <rPr>
        <rFont val="Arial"/>
        <color theme="1"/>
        <sz val="10.0"/>
        <vertAlign val="subscript"/>
      </rPr>
      <t>p</t>
    </r>
  </si>
  <si>
    <r>
      <rPr>
        <rFont val="Arial"/>
        <color theme="1"/>
        <sz val="10.0"/>
      </rPr>
      <t xml:space="preserve">Process Mean, </t>
    </r>
    <r>
      <rPr>
        <rFont val="Symbol"/>
        <color theme="1"/>
        <sz val="10.0"/>
      </rPr>
      <t>m</t>
    </r>
    <r>
      <rPr>
        <rFont val="Arial"/>
        <color theme="1"/>
        <sz val="10.0"/>
      </rPr>
      <t>-hat</t>
    </r>
  </si>
  <si>
    <r>
      <rPr>
        <rFont val="Noto Sans Symbols"/>
        <color theme="1"/>
        <sz val="10.0"/>
      </rPr>
      <t>s</t>
    </r>
    <r>
      <rPr>
        <rFont val="Arial"/>
        <color theme="1"/>
        <sz val="10.0"/>
        <vertAlign val="subscript"/>
      </rPr>
      <t>X-bar</t>
    </r>
  </si>
  <si>
    <r>
      <rPr>
        <rFont val="Noto Sans Symbols"/>
        <color theme="1"/>
        <sz val="10.0"/>
      </rPr>
      <t>s</t>
    </r>
    <r>
      <rPr>
        <rFont val="Arial"/>
        <color theme="1"/>
        <sz val="10.0"/>
        <vertAlign val="subscript"/>
      </rPr>
      <t>s</t>
    </r>
  </si>
  <si>
    <r>
      <rPr>
        <rFont val="Arial"/>
        <color theme="1"/>
        <sz val="10.0"/>
      </rPr>
      <t>C</t>
    </r>
    <r>
      <rPr>
        <rFont val="Arial"/>
        <color theme="1"/>
        <sz val="10.0"/>
        <vertAlign val="subscript"/>
      </rPr>
      <t>pk</t>
    </r>
  </si>
  <si>
    <t>Control Limits for S Chart</t>
  </si>
  <si>
    <r>
      <rPr>
        <rFont val="Arial"/>
        <color theme="1"/>
        <sz val="10.0"/>
      </rPr>
      <t>CL</t>
    </r>
    <r>
      <rPr>
        <rFont val="Arial"/>
        <color theme="1"/>
        <sz val="10.0"/>
        <vertAlign val="subscript"/>
      </rPr>
      <t>X-bar</t>
    </r>
  </si>
  <si>
    <r>
      <rPr>
        <rFont val="Arial"/>
        <color theme="1"/>
        <sz val="10.0"/>
      </rPr>
      <t>CL</t>
    </r>
    <r>
      <rPr>
        <rFont val="Arial"/>
        <color theme="1"/>
        <sz val="10.0"/>
        <vertAlign val="subscript"/>
      </rPr>
      <t>S</t>
    </r>
  </si>
  <si>
    <r>
      <rPr>
        <rFont val="Arial"/>
        <color theme="1"/>
        <sz val="10.0"/>
      </rPr>
      <t>UCL</t>
    </r>
    <r>
      <rPr>
        <rFont val="Arial"/>
        <color theme="1"/>
        <sz val="10.0"/>
        <vertAlign val="subscript"/>
      </rPr>
      <t>X-bar</t>
    </r>
  </si>
  <si>
    <r>
      <rPr>
        <rFont val="Arial"/>
        <color theme="1"/>
        <sz val="10.0"/>
      </rPr>
      <t>UCL</t>
    </r>
    <r>
      <rPr>
        <rFont val="Arial"/>
        <color theme="1"/>
        <sz val="10.0"/>
        <vertAlign val="subscript"/>
      </rPr>
      <t>S</t>
    </r>
  </si>
  <si>
    <r>
      <rPr>
        <rFont val="Arial"/>
        <color theme="1"/>
        <sz val="10.0"/>
      </rPr>
      <t>LCL</t>
    </r>
    <r>
      <rPr>
        <rFont val="Arial"/>
        <color theme="1"/>
        <sz val="10.0"/>
        <vertAlign val="subscript"/>
      </rPr>
      <t>X-bar</t>
    </r>
  </si>
  <si>
    <r>
      <rPr>
        <rFont val="Arial"/>
        <color theme="1"/>
        <sz val="10.0"/>
      </rPr>
      <t>LCL</t>
    </r>
    <r>
      <rPr>
        <rFont val="Arial"/>
        <color theme="1"/>
        <sz val="10.0"/>
        <vertAlign val="subscript"/>
      </rPr>
      <t>S</t>
    </r>
  </si>
  <si>
    <t>St. Dev., s</t>
  </si>
  <si>
    <t>Control Chart Template</t>
  </si>
  <si>
    <t>By Vertex42.com</t>
  </si>
  <si>
    <t>https://www.vertex42.com/ExcelTemplates/control-chart.html</t>
  </si>
  <si>
    <t>This spreadsheet, including all worksheets and associated content is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</si>
  <si>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</si>
  <si>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</si>
  <si>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t>License Agreement</t>
  </si>
  <si>
    <t>https://www.vertex42.com/licensing/EULA_privateuse.html</t>
  </si>
  <si>
    <t>Do not delete this worksheet.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</si>
</sst>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
    <numFmt numFmtId="165" formatCode="0.0000"/>
    <numFmt numFmtId="166" formatCode="0.0"/>
  </numFmts>
  <fonts count="27">
    <font>
      <sz val="10.0"/>
      <color rgb="FF000000"/>
      <name val="Arial"/>
      <scheme val="minor"/>
    </font>
    <font>
      <b/>
      <sz val="18.0"/>
      <color theme="4"/>
      <name val="Arial"/>
    </font>
    <font>
      <sz val="10.0"/>
      <color theme="1"/>
      <name val="Arial"/>
    </font>
    <font>
      <b/>
      <sz val="10.0"/>
      <color theme="1"/>
      <name val="Arial"/>
    </font>
    <font>
      <u/>
      <sz val="10.0"/>
      <color rgb="FF0000FF"/>
      <name val="Arial"/>
    </font>
    <font>
      <b/>
      <sz val="10.0"/>
      <color theme="4"/>
      <name val="Arial"/>
    </font>
    <font>
      <i/>
      <sz val="10.0"/>
      <color theme="1"/>
      <name val="Arial"/>
    </font>
    <font>
      <sz val="10.0"/>
      <color rgb="FF000000"/>
      <name val="Arial"/>
    </font>
    <font>
      <b/>
      <sz val="12.0"/>
      <color theme="1"/>
      <name val="Arial"/>
    </font>
    <font>
      <sz val="10.0"/>
      <color theme="1"/>
      <name val="Noto Sans Symbols"/>
    </font>
    <font>
      <b/>
      <sz val="12.0"/>
      <color rgb="FFFFFFFF"/>
      <name val="Arial"/>
    </font>
    <font>
      <sz val="10.0"/>
      <color rgb="FFFFFFFF"/>
      <name val="Arial"/>
    </font>
    <font>
      <sz val="8.0"/>
      <color theme="1"/>
      <name val="Arial"/>
    </font>
    <font>
      <i/>
      <sz val="10.0"/>
      <color rgb="FFFFFFFF"/>
      <name val="Arial"/>
    </font>
    <font>
      <sz val="10.0"/>
      <color rgb="FFC0C0C0"/>
      <name val="Arial"/>
    </font>
    <font>
      <i/>
      <sz val="8.0"/>
      <color theme="1"/>
      <name val="Arial"/>
    </font>
    <font>
      <sz val="18.0"/>
      <color rgb="FF2C3A65"/>
      <name val="Arial"/>
    </font>
    <font>
      <sz val="11.0"/>
      <color theme="1"/>
      <name val="Trebuchet MS"/>
    </font>
    <font>
      <sz val="11.0"/>
      <color theme="1"/>
      <name val="Arial"/>
    </font>
    <font>
      <u/>
      <sz val="10.0"/>
      <color rgb="FF0000FF"/>
      <name val="Arial"/>
    </font>
    <font>
      <sz val="12.0"/>
      <color theme="1"/>
      <name val="Arial"/>
    </font>
    <font>
      <b/>
      <sz val="11.0"/>
      <color rgb="FF2C3A65"/>
      <name val="Arial"/>
    </font>
    <font>
      <u/>
      <sz val="12.0"/>
      <color rgb="FF0000FF"/>
      <name val="Arial"/>
    </font>
    <font>
      <b/>
      <sz val="12.0"/>
      <color rgb="FFFFFFFF"/>
      <name val="Calibri"/>
    </font>
    <font>
      <sz val="11.0"/>
      <color rgb="FF595959"/>
      <name val="Calibri"/>
    </font>
    <font>
      <u/>
      <sz val="11.0"/>
      <color rgb="FF0000FF"/>
      <name val="Tahoma"/>
    </font>
    <font>
      <u/>
      <sz val="11.0"/>
      <color rgb="FF0000FF"/>
      <name val="Arial"/>
    </font>
  </fonts>
  <fills count="7">
    <fill>
      <patternFill patternType="none"/>
    </fill>
    <fill>
      <patternFill patternType="lightGray"/>
    </fill>
    <fill>
      <patternFill patternType="solid">
        <fgColor rgb="FFD3D9EB"/>
        <bgColor rgb="FFD3D9EB"/>
      </patternFill>
    </fill>
    <fill>
      <patternFill patternType="solid">
        <fgColor theme="4"/>
        <bgColor theme="4"/>
      </patternFill>
    </fill>
    <fill>
      <patternFill patternType="solid">
        <fgColor rgb="FFF0F0F0"/>
        <bgColor rgb="FFF0F0F0"/>
      </patternFill>
    </fill>
    <fill>
      <patternFill patternType="solid">
        <fgColor rgb="FFF2F2F2"/>
        <bgColor rgb="FFF2F2F2"/>
      </patternFill>
    </fill>
    <fill>
      <patternFill patternType="solid">
        <fgColor theme="0"/>
        <bgColor theme="0"/>
      </patternFill>
    </fill>
  </fills>
  <borders count="11">
    <border/>
    <border>
      <left style="thin">
        <color rgb="FFC0C0C0"/>
      </left>
      <top style="thin">
        <color rgb="FFC0C0C0"/>
      </top>
      <bottom style="thin">
        <color rgb="FFC0C0C0"/>
      </bottom>
    </border>
    <border>
      <top style="thin">
        <color rgb="FFC0C0C0"/>
      </top>
      <bottom style="thin">
        <color rgb="FFC0C0C0"/>
      </bottom>
    </border>
    <border>
      <right style="thin">
        <color rgb="FFC0C0C0"/>
      </right>
      <top style="thin">
        <color rgb="FFC0C0C0"/>
      </top>
      <bottom style="thin">
        <color rgb="FFC0C0C0"/>
      </bottom>
    </border>
    <border>
      <left style="thin">
        <color rgb="FFC0C0C0"/>
      </left>
      <right style="thin">
        <color rgb="FFC0C0C0"/>
      </right>
      <top style="thin">
        <color rgb="FFC0C0C0"/>
      </top>
      <bottom style="thin">
        <color rgb="FFC0C0C0"/>
      </bottom>
    </border>
    <border>
      <bottom style="thin">
        <color rgb="FF3A5D9C"/>
      </bottom>
    </border>
    <border>
      <left/>
      <right/>
      <top/>
      <bottom/>
    </border>
    <border>
      <left/>
      <right/>
      <top/>
      <bottom style="thin">
        <color rgb="FFC0C0C0"/>
      </bottom>
    </border>
    <border>
      <left style="thin">
        <color theme="0"/>
      </left>
      <right style="thin">
        <color theme="0"/>
      </right>
      <top style="thin">
        <color theme="0"/>
      </top>
    </border>
    <border>
      <left style="thin">
        <color theme="0"/>
      </left>
      <right style="thin">
        <color theme="0"/>
      </right>
      <bottom style="thin">
        <color theme="0"/>
      </bottom>
    </border>
    <border>
      <left style="thin">
        <color theme="0"/>
      </left>
      <right style="thin">
        <color theme="0"/>
      </right>
      <top style="thin">
        <color theme="0"/>
      </top>
      <bottom style="thin">
        <color theme="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Font="1"/>
    <xf borderId="0" fillId="0" fontId="2" numFmtId="0" xfId="0" applyAlignment="1" applyFont="1">
      <alignment horizontal="left"/>
    </xf>
    <xf borderId="0" fillId="0" fontId="2" numFmtId="14" xfId="0" applyAlignment="1" applyFont="1" applyNumberFormat="1">
      <alignment horizontal="left"/>
    </xf>
    <xf borderId="0" fillId="0" fontId="3" numFmtId="0" xfId="0" applyAlignment="1" applyFont="1">
      <alignment horizontal="right"/>
    </xf>
    <xf borderId="0" fillId="0" fontId="4" numFmtId="0" xfId="0" applyFont="1"/>
    <xf borderId="0" fillId="0" fontId="2" numFmtId="0" xfId="0" applyAlignment="1" applyFont="1">
      <alignment horizontal="right"/>
    </xf>
    <xf borderId="1" fillId="0" fontId="2" numFmtId="0" xfId="0" applyAlignment="1" applyBorder="1" applyFont="1">
      <alignment horizontal="left"/>
    </xf>
    <xf borderId="2" fillId="0" fontId="2" numFmtId="0" xfId="0" applyAlignment="1" applyBorder="1" applyFont="1">
      <alignment horizontal="left"/>
    </xf>
    <xf borderId="3" fillId="0" fontId="2" numFmtId="0" xfId="0" applyAlignment="1" applyBorder="1" applyFont="1">
      <alignment horizontal="left"/>
    </xf>
    <xf borderId="4" fillId="0" fontId="2" numFmtId="0" xfId="0" applyBorder="1" applyFont="1"/>
    <xf borderId="5" fillId="0" fontId="5" numFmtId="0" xfId="0" applyBorder="1" applyFont="1"/>
    <xf borderId="0" fillId="0" fontId="6" numFmtId="0" xfId="0" applyAlignment="1" applyFont="1">
      <alignment horizontal="right"/>
    </xf>
    <xf borderId="0" fillId="0" fontId="7" numFmtId="0" xfId="0" applyFont="1"/>
    <xf borderId="0" fillId="0" fontId="7" numFmtId="0" xfId="0" applyAlignment="1" applyFont="1">
      <alignment horizontal="left" readingOrder="1" vertical="center"/>
    </xf>
    <xf borderId="6" fillId="2" fontId="8" numFmtId="0" xfId="0" applyBorder="1" applyFill="1" applyFont="1"/>
    <xf borderId="0" fillId="0" fontId="2" numFmtId="164" xfId="0" applyFont="1" applyNumberFormat="1"/>
    <xf borderId="4" fillId="0" fontId="2" numFmtId="0" xfId="0" applyAlignment="1" applyBorder="1" applyFont="1">
      <alignment readingOrder="0"/>
    </xf>
    <xf borderId="0" fillId="0" fontId="2" numFmtId="164" xfId="0" applyAlignment="1" applyFont="1" applyNumberFormat="1">
      <alignment horizontal="right"/>
    </xf>
    <xf borderId="0" fillId="0" fontId="9" numFmtId="0" xfId="0" applyAlignment="1" applyFont="1">
      <alignment horizontal="right"/>
    </xf>
    <xf borderId="0" fillId="0" fontId="2" numFmtId="10" xfId="0" applyAlignment="1" applyFont="1" applyNumberFormat="1">
      <alignment horizontal="right"/>
    </xf>
    <xf borderId="6" fillId="3" fontId="10" numFmtId="0" xfId="0" applyBorder="1" applyFill="1" applyFont="1"/>
    <xf borderId="6" fillId="3" fontId="11" numFmtId="0" xfId="0" applyBorder="1" applyFont="1"/>
    <xf borderId="0" fillId="0" fontId="2" numFmtId="165" xfId="0" applyFont="1" applyNumberFormat="1"/>
    <xf borderId="0" fillId="0" fontId="2" numFmtId="166" xfId="0" applyFont="1" applyNumberFormat="1"/>
    <xf borderId="0" fillId="0" fontId="12" numFmtId="0" xfId="0" applyFont="1"/>
    <xf borderId="0" fillId="0" fontId="8" numFmtId="0" xfId="0" applyFont="1"/>
    <xf borderId="7" fillId="3" fontId="13" numFmtId="0" xfId="0" applyAlignment="1" applyBorder="1" applyFont="1">
      <alignment horizontal="right"/>
    </xf>
    <xf borderId="7" fillId="3" fontId="11" numFmtId="0" xfId="0" applyAlignment="1" applyBorder="1" applyFont="1">
      <alignment horizontal="center"/>
    </xf>
    <xf borderId="6" fillId="2" fontId="2" numFmtId="0" xfId="0" applyAlignment="1" applyBorder="1" applyFont="1">
      <alignment horizontal="right"/>
    </xf>
    <xf borderId="6" fillId="2" fontId="2" numFmtId="0" xfId="0" applyBorder="1" applyFont="1"/>
    <xf borderId="0" fillId="0" fontId="14" numFmtId="164" xfId="0" applyAlignment="1" applyFont="1" applyNumberFormat="1">
      <alignment horizontal="center"/>
    </xf>
    <xf borderId="6" fillId="4" fontId="6" numFmtId="0" xfId="0" applyBorder="1" applyFill="1" applyFont="1"/>
    <xf borderId="6" fillId="4" fontId="2" numFmtId="0" xfId="0" applyBorder="1" applyFont="1"/>
    <xf borderId="0" fillId="0" fontId="15" numFmtId="0" xfId="0" applyFont="1"/>
    <xf borderId="0" fillId="0" fontId="2" numFmtId="165" xfId="0" applyAlignment="1" applyFont="1" applyNumberFormat="1">
      <alignment horizontal="right"/>
    </xf>
    <xf borderId="6" fillId="5" fontId="16" numFmtId="0" xfId="0" applyAlignment="1" applyBorder="1" applyFill="1" applyFont="1">
      <alignment horizontal="left" vertical="center"/>
    </xf>
    <xf borderId="0" fillId="0" fontId="17" numFmtId="0" xfId="0" applyAlignment="1" applyFont="1">
      <alignment horizontal="left" shrinkToFit="0" vertical="top" wrapText="1"/>
    </xf>
    <xf borderId="6" fillId="6" fontId="2" numFmtId="0" xfId="0" applyBorder="1" applyFill="1" applyFont="1"/>
    <xf borderId="8" fillId="0" fontId="18" numFmtId="0" xfId="0" applyBorder="1" applyFont="1"/>
    <xf borderId="0" fillId="0" fontId="19" numFmtId="0" xfId="0" applyAlignment="1" applyFont="1">
      <alignment horizontal="left" vertical="top"/>
    </xf>
    <xf borderId="9" fillId="0" fontId="20" numFmtId="0" xfId="0" applyAlignment="1" applyBorder="1" applyFont="1">
      <alignment horizontal="left" shrinkToFit="0" wrapText="1"/>
    </xf>
    <xf borderId="10" fillId="0" fontId="8" numFmtId="0" xfId="0" applyAlignment="1" applyBorder="1" applyFont="1">
      <alignment horizontal="left" shrinkToFit="0" wrapText="1"/>
    </xf>
    <xf borderId="6" fillId="6" fontId="21" numFmtId="0" xfId="0" applyBorder="1" applyFont="1"/>
    <xf borderId="10" fillId="0" fontId="20" numFmtId="0" xfId="0" applyAlignment="1" applyBorder="1" applyFont="1">
      <alignment horizontal="left" shrinkToFit="0" wrapText="1"/>
    </xf>
    <xf borderId="6" fillId="6" fontId="2" numFmtId="0" xfId="0" applyAlignment="1" applyBorder="1" applyFont="1">
      <alignment vertical="top"/>
    </xf>
    <xf borderId="6" fillId="6" fontId="18" numFmtId="0" xfId="0" applyAlignment="1" applyBorder="1" applyFont="1">
      <alignment horizontal="right" vertical="top"/>
    </xf>
    <xf borderId="10" fillId="0" fontId="22" numFmtId="0" xfId="0" applyAlignment="1" applyBorder="1" applyFont="1">
      <alignment horizontal="left" shrinkToFit="0" wrapText="1"/>
    </xf>
    <xf borderId="6" fillId="6" fontId="17" numFmtId="0" xfId="0" applyAlignment="1" applyBorder="1" applyFont="1">
      <alignment horizontal="left" shrinkToFit="0" vertical="top" wrapText="1"/>
    </xf>
    <xf borderId="6" fillId="6" fontId="18" numFmtId="0" xfId="0" applyAlignment="1" applyBorder="1" applyFont="1">
      <alignment shrinkToFit="0" vertical="top" wrapText="1"/>
    </xf>
    <xf borderId="6" fillId="6" fontId="2" numFmtId="0" xfId="0" applyAlignment="1" applyBorder="1" applyFont="1">
      <alignment horizontal="right" vertical="top"/>
    </xf>
    <xf borderId="6" fillId="6" fontId="23" numFmtId="0" xfId="0" applyBorder="1" applyFont="1"/>
    <xf borderId="6" fillId="6" fontId="24" numFmtId="0" xfId="0" applyAlignment="1" applyBorder="1" applyFont="1">
      <alignment horizontal="center"/>
    </xf>
    <xf borderId="6" fillId="6" fontId="25" numFmtId="0" xfId="0" applyAlignment="1" applyBorder="1" applyFont="1">
      <alignment horizontal="left"/>
    </xf>
    <xf borderId="6" fillId="6" fontId="26" numFmtId="0" xfId="0" applyAlignment="1" applyBorder="1" applyFont="1">
      <alignment horizontal="left"/>
    </xf>
    <xf borderId="6" fillId="6" fontId="18" numFmtId="0" xfId="0" applyBorder="1" applyFont="1"/>
  </cellXfs>
  <cellStyles count="1">
    <cellStyle xfId="0" name="Normal" builtinId="0"/>
  </cellStyles>
  <dxfs count="1">
    <dxf>
      <font>
        <color rgb="FFFFFFFF"/>
      </font>
      <fill>
        <patternFill patternType="solid">
          <fgColor rgb="FFFF0000"/>
          <bgColor rgb="FFFF0000"/>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893683260968844"/>
          <c:y val="0.051612984521459994"/>
          <c:w val="0.8305090994175981"/>
          <c:h val="0.7806463908870824"/>
        </c:manualLayout>
      </c:layout>
      <c:lineChart>
        <c:ser>
          <c:idx val="0"/>
          <c:order val="0"/>
          <c:tx>
            <c:v>X-bar</c:v>
          </c:tx>
          <c:spPr>
            <a:ln cmpd="sng" w="9525">
              <a:solidFill>
                <a:srgbClr val="000080">
                  <a:alpha val="100000"/>
                </a:srgbClr>
              </a:solidFill>
              <a:prstDash val="solid"/>
            </a:ln>
          </c:spPr>
          <c:marker>
            <c:symbol val="circle"/>
            <c:size val="5"/>
            <c:spPr>
              <a:solidFill>
                <a:srgbClr val="000080">
                  <a:alpha val="100000"/>
                </a:srgbClr>
              </a:solidFill>
              <a:ln cmpd="sng">
                <a:solidFill>
                  <a:srgbClr val="000080">
                    <a:alpha val="100000"/>
                  </a:srgbClr>
                </a:solidFill>
              </a:ln>
            </c:spPr>
          </c:marker>
          <c:cat>
            <c:strRef>
              <c:f>XbarR!$A$58:$A$83</c:f>
            </c:strRef>
          </c:cat>
          <c:val>
            <c:numRef>
              <c:f>XbarR!$B$58:$B$83</c:f>
              <c:numCache/>
            </c:numRef>
          </c:val>
          <c:smooth val="0"/>
        </c:ser>
        <c:ser>
          <c:idx val="1"/>
          <c:order val="1"/>
          <c:tx>
            <c:v>CL</c:v>
          </c:tx>
          <c:spPr>
            <a:ln cmpd="sng" w="9525">
              <a:solidFill>
                <a:srgbClr val="0000FF">
                  <a:alpha val="100000"/>
                </a:srgbClr>
              </a:solidFill>
              <a:prstDash val="dash"/>
            </a:ln>
          </c:spPr>
          <c:marker>
            <c:symbol val="none"/>
          </c:marker>
          <c:dPt>
            <c:idx val="24"/>
            <c:marker>
              <c:symbol val="none"/>
            </c:marker>
          </c:dPt>
          <c:cat>
            <c:strRef>
              <c:f>XbarR!$A$58:$A$83</c:f>
            </c:strRef>
          </c:cat>
          <c:val>
            <c:numRef>
              <c:f>XbarR!$D$58:$D$83</c:f>
              <c:numCache/>
            </c:numRef>
          </c:val>
          <c:smooth val="0"/>
        </c:ser>
        <c:axId val="1754696493"/>
        <c:axId val="1686166088"/>
      </c:lineChart>
      <c:catAx>
        <c:axId val="1754696493"/>
        <c:scaling>
          <c:orientation val="minMax"/>
        </c:scaling>
        <c:delete val="0"/>
        <c:axPos val="b"/>
        <c:title>
          <c:tx>
            <c:rich>
              <a:bodyPr/>
              <a:lstStyle/>
              <a:p>
                <a:pPr lvl="0">
                  <a:defRPr b="0" i="0" sz="800">
                    <a:solidFill>
                      <a:srgbClr val="000000"/>
                    </a:solidFill>
                    <a:latin typeface="Arial"/>
                  </a:defRPr>
                </a:pPr>
                <a:r>
                  <a:rPr b="0" i="0" sz="800">
                    <a:solidFill>
                      <a:srgbClr val="000000"/>
                    </a:solidFill>
                    <a:latin typeface="Arial"/>
                  </a:rPr>
                  <a:t>Sample #</a:t>
                </a:r>
              </a:p>
            </c:rich>
          </c:tx>
          <c:layout>
            <c:manualLayout>
              <c:xMode val="edge"/>
              <c:yMode val="edge"/>
              <c:x val="0.4591682961529578"/>
              <c:y val="0.916130475255915"/>
            </c:manualLayout>
          </c:layout>
          <c:overlay val="0"/>
        </c:title>
        <c:numFmt formatCode="General" sourceLinked="1"/>
        <c:majorTickMark val="out"/>
        <c:minorTickMark val="none"/>
        <c:spPr/>
        <c:txPr>
          <a:bodyPr rot="0"/>
          <a:lstStyle/>
          <a:p>
            <a:pPr lvl="0">
              <a:defRPr b="0" i="0" sz="800">
                <a:solidFill>
                  <a:srgbClr val="000000"/>
                </a:solidFill>
                <a:latin typeface="Arial"/>
              </a:defRPr>
            </a:pPr>
          </a:p>
        </c:txPr>
        <c:crossAx val="1686166088"/>
      </c:catAx>
      <c:valAx>
        <c:axId val="1686166088"/>
        <c:scaling>
          <c:orientation val="minMax"/>
        </c:scaling>
        <c:delete val="0"/>
        <c:axPos val="l"/>
        <c:title>
          <c:tx>
            <c:rich>
              <a:bodyPr/>
              <a:lstStyle/>
              <a:p>
                <a:pPr lvl="0">
                  <a:defRPr b="0">
                    <a:solidFill>
                      <a:srgbClr val="000000"/>
                    </a:solidFill>
                    <a:latin typeface="+mn-lt"/>
                  </a:defRPr>
                </a:pPr>
                <a:r>
                  <a:rPr b="0">
                    <a:solidFill>
                      <a:srgbClr val="000000"/>
                    </a:solidFill>
                    <a:latin typeface="+mn-lt"/>
                  </a:rPr>
                  <a:t>Average Thickness (mm), X-bar</a:t>
                </a:r>
              </a:p>
            </c:rich>
          </c:tx>
          <c:layout>
            <c:manualLayout>
              <c:xMode val="edge"/>
              <c:yMode val="edge"/>
              <c:x val="0.0077041660428348625"/>
              <c:y val="0.14516151896660623"/>
            </c:manualLayout>
          </c:layout>
          <c:overlay val="0"/>
        </c:title>
        <c:numFmt formatCode="General" sourceLinked="1"/>
        <c:majorTickMark val="out"/>
        <c:minorTickMark val="none"/>
        <c:tickLblPos val="nextTo"/>
        <c:spPr>
          <a:ln/>
        </c:spPr>
        <c:txPr>
          <a:bodyPr rot="0"/>
          <a:lstStyle/>
          <a:p>
            <a:pPr lvl="0">
              <a:defRPr b="0" i="0" sz="800">
                <a:solidFill>
                  <a:srgbClr val="000000"/>
                </a:solidFill>
                <a:latin typeface="Arial"/>
              </a:defRPr>
            </a:pPr>
          </a:p>
        </c:txPr>
        <c:crossAx val="1754696493"/>
      </c:valAx>
    </c:plotArea>
    <c:plotVisOnly val="1"/>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98772319586933"/>
          <c:y val="0.08121827411167512"/>
          <c:w val="0.8402470361808698"/>
          <c:h val="0.6751269035532995"/>
        </c:manualLayout>
      </c:layout>
      <c:lineChart>
        <c:ser>
          <c:idx val="0"/>
          <c:order val="0"/>
          <c:tx>
            <c:v>Range</c:v>
          </c:tx>
          <c:spPr>
            <a:ln cmpd="sng" w="9525">
              <a:solidFill>
                <a:srgbClr val="000080">
                  <a:alpha val="100000"/>
                </a:srgbClr>
              </a:solidFill>
              <a:prstDash val="solid"/>
            </a:ln>
          </c:spPr>
          <c:marker>
            <c:symbol val="circle"/>
            <c:size val="5"/>
            <c:spPr>
              <a:solidFill>
                <a:srgbClr val="000080">
                  <a:alpha val="100000"/>
                </a:srgbClr>
              </a:solidFill>
              <a:ln cmpd="sng">
                <a:solidFill>
                  <a:srgbClr val="000080">
                    <a:alpha val="100000"/>
                  </a:srgbClr>
                </a:solidFill>
              </a:ln>
            </c:spPr>
          </c:marker>
          <c:cat>
            <c:strRef>
              <c:f>XbarR!$A$58:$A$83</c:f>
            </c:strRef>
          </c:cat>
          <c:val>
            <c:numRef>
              <c:f>XbarR!$C$58:$C$83</c:f>
              <c:numCache/>
            </c:numRef>
          </c:val>
          <c:smooth val="0"/>
        </c:ser>
        <c:ser>
          <c:idx val="1"/>
          <c:order val="1"/>
          <c:tx>
            <c:v>CL</c:v>
          </c:tx>
          <c:spPr>
            <a:ln cmpd="sng" w="9525">
              <a:solidFill>
                <a:srgbClr val="0000FF">
                  <a:alpha val="100000"/>
                </a:srgbClr>
              </a:solidFill>
              <a:prstDash val="dash"/>
            </a:ln>
          </c:spPr>
          <c:marker>
            <c:symbol val="none"/>
          </c:marker>
          <c:dPt>
            <c:idx val="24"/>
            <c:marker>
              <c:symbol val="none"/>
            </c:marker>
          </c:dPt>
          <c:cat>
            <c:strRef>
              <c:f>XbarR!$A$58:$A$83</c:f>
            </c:strRef>
          </c:cat>
          <c:val>
            <c:numRef>
              <c:f>XbarR!$G$58:$G$83</c:f>
              <c:numCache/>
            </c:numRef>
          </c:val>
          <c:smooth val="0"/>
        </c:ser>
        <c:axId val="1288081340"/>
        <c:axId val="1916288384"/>
      </c:lineChart>
      <c:catAx>
        <c:axId val="1288081340"/>
        <c:scaling>
          <c:orientation val="minMax"/>
        </c:scaling>
        <c:delete val="0"/>
        <c:axPos val="b"/>
        <c:title>
          <c:tx>
            <c:rich>
              <a:bodyPr/>
              <a:lstStyle/>
              <a:p>
                <a:pPr lvl="0">
                  <a:defRPr b="0" i="0" sz="900">
                    <a:solidFill>
                      <a:srgbClr val="000000"/>
                    </a:solidFill>
                    <a:latin typeface="Arial"/>
                  </a:defRPr>
                </a:pPr>
                <a:r>
                  <a:rPr b="0" i="0" sz="900">
                    <a:solidFill>
                      <a:srgbClr val="000000"/>
                    </a:solidFill>
                    <a:latin typeface="Arial"/>
                  </a:rPr>
                  <a:t>Sample #</a:t>
                </a:r>
              </a:p>
            </c:rich>
          </c:tx>
          <c:layout>
            <c:manualLayout>
              <c:xMode val="edge"/>
              <c:yMode val="edge"/>
              <c:x val="0.45468578191871567"/>
              <c:y val="0.868020304568528"/>
            </c:manualLayout>
          </c:layout>
          <c:overlay val="0"/>
        </c:title>
        <c:numFmt formatCode="General" sourceLinked="1"/>
        <c:majorTickMark val="out"/>
        <c:minorTickMark val="none"/>
        <c:spPr/>
        <c:txPr>
          <a:bodyPr rot="0"/>
          <a:lstStyle/>
          <a:p>
            <a:pPr lvl="0">
              <a:defRPr b="0" i="0" sz="900">
                <a:solidFill>
                  <a:srgbClr val="000000"/>
                </a:solidFill>
                <a:latin typeface="Arial"/>
              </a:defRPr>
            </a:pPr>
          </a:p>
        </c:txPr>
        <c:crossAx val="1916288384"/>
      </c:catAx>
      <c:valAx>
        <c:axId val="1916288384"/>
        <c:scaling>
          <c:orientation val="minMax"/>
          <c:min val="0.0"/>
        </c:scaling>
        <c:delete val="0"/>
        <c:axPos val="l"/>
        <c:title>
          <c:tx>
            <c:rich>
              <a:bodyPr/>
              <a:lstStyle/>
              <a:p>
                <a:pPr lvl="0">
                  <a:defRPr b="1" i="0" sz="900">
                    <a:solidFill>
                      <a:srgbClr val="000000"/>
                    </a:solidFill>
                    <a:latin typeface="Arial"/>
                  </a:defRPr>
                </a:pPr>
                <a:r>
                  <a:rPr b="1" i="0" sz="900">
                    <a:solidFill>
                      <a:srgbClr val="000000"/>
                    </a:solidFill>
                    <a:latin typeface="Arial"/>
                  </a:rPr>
                  <a:t>Range</a:t>
                </a:r>
              </a:p>
            </c:rich>
          </c:tx>
          <c:layout>
            <c:manualLayout>
              <c:xMode val="edge"/>
              <c:yMode val="edge"/>
              <c:x val="0.007680503072951279"/>
              <c:y val="0.3147208121827411"/>
            </c:manualLayout>
          </c:layout>
          <c:overlay val="0"/>
        </c:title>
        <c:numFmt formatCode="General" sourceLinked="1"/>
        <c:majorTickMark val="out"/>
        <c:minorTickMark val="none"/>
        <c:tickLblPos val="nextTo"/>
        <c:spPr>
          <a:ln/>
        </c:spPr>
        <c:txPr>
          <a:bodyPr rot="0"/>
          <a:lstStyle/>
          <a:p>
            <a:pPr lvl="0">
              <a:defRPr b="0" i="0" sz="900">
                <a:solidFill>
                  <a:srgbClr val="000000"/>
                </a:solidFill>
                <a:latin typeface="Arial"/>
              </a:defRPr>
            </a:pPr>
          </a:p>
        </c:txPr>
        <c:crossAx val="1288081340"/>
      </c:valAx>
    </c:plotArea>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893683260968844"/>
          <c:y val="0.051612984521459994"/>
          <c:w val="0.8305090994175981"/>
          <c:h val="0.7806463908870824"/>
        </c:manualLayout>
      </c:layout>
      <c:lineChart>
        <c:ser>
          <c:idx val="0"/>
          <c:order val="0"/>
          <c:tx>
            <c:v>X-bar</c:v>
          </c:tx>
          <c:spPr>
            <a:ln cmpd="sng" w="9525">
              <a:solidFill>
                <a:srgbClr val="000080">
                  <a:alpha val="100000"/>
                </a:srgbClr>
              </a:solidFill>
              <a:prstDash val="solid"/>
            </a:ln>
          </c:spPr>
          <c:marker>
            <c:symbol val="circle"/>
            <c:size val="5"/>
            <c:spPr>
              <a:solidFill>
                <a:srgbClr val="000080">
                  <a:alpha val="100000"/>
                </a:srgbClr>
              </a:solidFill>
              <a:ln cmpd="sng">
                <a:solidFill>
                  <a:srgbClr val="000080">
                    <a:alpha val="100000"/>
                  </a:srgbClr>
                </a:solidFill>
              </a:ln>
            </c:spPr>
          </c:marker>
          <c:cat>
            <c:strRef>
              <c:f>XbarS!$A$58:$A$83</c:f>
            </c:strRef>
          </c:cat>
          <c:val>
            <c:numRef>
              <c:f>XbarS!$B$58:$B$83</c:f>
              <c:numCache/>
            </c:numRef>
          </c:val>
          <c:smooth val="0"/>
        </c:ser>
        <c:ser>
          <c:idx val="1"/>
          <c:order val="1"/>
          <c:tx>
            <c:v>CL</c:v>
          </c:tx>
          <c:spPr>
            <a:ln cmpd="sng" w="9525">
              <a:solidFill>
                <a:srgbClr val="0000FF">
                  <a:alpha val="100000"/>
                </a:srgbClr>
              </a:solidFill>
              <a:prstDash val="dash"/>
            </a:ln>
          </c:spPr>
          <c:marker>
            <c:symbol val="none"/>
          </c:marker>
          <c:dPt>
            <c:idx val="24"/>
            <c:marker>
              <c:symbol val="none"/>
            </c:marker>
          </c:dPt>
          <c:cat>
            <c:strRef>
              <c:f>XbarS!$A$58:$A$83</c:f>
            </c:strRef>
          </c:cat>
          <c:val>
            <c:numRef>
              <c:f>XbarS!$D$58:$D$83</c:f>
              <c:numCache/>
            </c:numRef>
          </c:val>
          <c:smooth val="0"/>
        </c:ser>
        <c:ser>
          <c:idx val="2"/>
          <c:order val="2"/>
          <c:tx>
            <c:v>UCL</c:v>
          </c:tx>
          <c:spPr>
            <a:ln cmpd="sng" w="9525">
              <a:solidFill>
                <a:srgbClr val="FF0000">
                  <a:alpha val="100000"/>
                </a:srgbClr>
              </a:solidFill>
              <a:prstDash val="solid"/>
            </a:ln>
          </c:spPr>
          <c:marker>
            <c:symbol val="none"/>
          </c:marker>
          <c:dPt>
            <c:idx val="24"/>
            <c:marker>
              <c:symbol val="none"/>
            </c:marker>
          </c:dPt>
          <c:cat>
            <c:strRef>
              <c:f>XbarS!$A$58:$A$83</c:f>
            </c:strRef>
          </c:cat>
          <c:val>
            <c:numRef>
              <c:f>XbarS!$E$58:$E$83</c:f>
              <c:numCache/>
            </c:numRef>
          </c:val>
          <c:smooth val="0"/>
        </c:ser>
        <c:ser>
          <c:idx val="3"/>
          <c:order val="3"/>
          <c:tx>
            <c:v>LCL</c:v>
          </c:tx>
          <c:spPr>
            <a:ln cmpd="sng" w="9525">
              <a:solidFill>
                <a:srgbClr val="FF0000">
                  <a:alpha val="100000"/>
                </a:srgbClr>
              </a:solidFill>
              <a:prstDash val="solid"/>
            </a:ln>
          </c:spPr>
          <c:marker>
            <c:symbol val="none"/>
          </c:marker>
          <c:dPt>
            <c:idx val="24"/>
            <c:marker>
              <c:symbol val="none"/>
            </c:marker>
          </c:dPt>
          <c:cat>
            <c:strRef>
              <c:f>XbarS!$A$58:$A$83</c:f>
            </c:strRef>
          </c:cat>
          <c:val>
            <c:numRef>
              <c:f>XbarS!$F$58:$F$83</c:f>
              <c:numCache/>
            </c:numRef>
          </c:val>
          <c:smooth val="0"/>
        </c:ser>
        <c:axId val="1692944222"/>
        <c:axId val="681892665"/>
      </c:lineChart>
      <c:catAx>
        <c:axId val="1692944222"/>
        <c:scaling>
          <c:orientation val="minMax"/>
        </c:scaling>
        <c:delete val="0"/>
        <c:axPos val="b"/>
        <c:title>
          <c:tx>
            <c:rich>
              <a:bodyPr/>
              <a:lstStyle/>
              <a:p>
                <a:pPr lvl="0">
                  <a:defRPr b="0" i="0" sz="800">
                    <a:solidFill>
                      <a:srgbClr val="000000"/>
                    </a:solidFill>
                    <a:latin typeface="Arial"/>
                  </a:defRPr>
                </a:pPr>
                <a:r>
                  <a:rPr b="0" i="0" sz="800">
                    <a:solidFill>
                      <a:srgbClr val="000000"/>
                    </a:solidFill>
                    <a:latin typeface="Arial"/>
                  </a:rPr>
                  <a:t>Sample #</a:t>
                </a:r>
              </a:p>
            </c:rich>
          </c:tx>
          <c:layout>
            <c:manualLayout>
              <c:xMode val="edge"/>
              <c:yMode val="edge"/>
              <c:x val="0.4591682961529578"/>
              <c:y val="0.916130475255915"/>
            </c:manualLayout>
          </c:layout>
          <c:overlay val="0"/>
        </c:title>
        <c:numFmt formatCode="General" sourceLinked="1"/>
        <c:majorTickMark val="out"/>
        <c:minorTickMark val="none"/>
        <c:spPr/>
        <c:txPr>
          <a:bodyPr rot="0"/>
          <a:lstStyle/>
          <a:p>
            <a:pPr lvl="0">
              <a:defRPr b="0" i="0" sz="800">
                <a:solidFill>
                  <a:srgbClr val="000000"/>
                </a:solidFill>
                <a:latin typeface="Arial"/>
              </a:defRPr>
            </a:pPr>
          </a:p>
        </c:txPr>
        <c:crossAx val="681892665"/>
      </c:catAx>
      <c:valAx>
        <c:axId val="681892665"/>
        <c:scaling>
          <c:orientation val="minMax"/>
          <c:min val="20.0"/>
        </c:scaling>
        <c:delete val="0"/>
        <c:axPos val="l"/>
        <c:title>
          <c:tx>
            <c:rich>
              <a:bodyPr/>
              <a:lstStyle/>
              <a:p>
                <a:pPr lvl="0">
                  <a:defRPr b="0">
                    <a:solidFill>
                      <a:srgbClr val="000000"/>
                    </a:solidFill>
                    <a:latin typeface="+mn-lt"/>
                  </a:defRPr>
                </a:pPr>
                <a:r>
                  <a:rPr b="0">
                    <a:solidFill>
                      <a:srgbClr val="000000"/>
                    </a:solidFill>
                    <a:latin typeface="+mn-lt"/>
                  </a:rPr>
                  <a:t>Average Thickness (mm), X-bar</a:t>
                </a:r>
              </a:p>
            </c:rich>
          </c:tx>
          <c:layout>
            <c:manualLayout>
              <c:xMode val="edge"/>
              <c:yMode val="edge"/>
              <c:x val="0.0077041660428348625"/>
              <c:y val="0.14516151896660623"/>
            </c:manualLayout>
          </c:layout>
          <c:overlay val="0"/>
        </c:title>
        <c:numFmt formatCode="General" sourceLinked="1"/>
        <c:majorTickMark val="out"/>
        <c:minorTickMark val="none"/>
        <c:tickLblPos val="nextTo"/>
        <c:spPr>
          <a:ln/>
        </c:spPr>
        <c:txPr>
          <a:bodyPr rot="0"/>
          <a:lstStyle/>
          <a:p>
            <a:pPr lvl="0">
              <a:defRPr b="0" i="0" sz="800">
                <a:solidFill>
                  <a:srgbClr val="000000"/>
                </a:solidFill>
                <a:latin typeface="Arial"/>
              </a:defRPr>
            </a:pPr>
          </a:p>
        </c:txPr>
        <c:crossAx val="1692944222"/>
      </c:valAx>
    </c:plotArea>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80370942812983"/>
          <c:y val="0.08121827411167512"/>
          <c:w val="0.839258114374034"/>
          <c:h val="0.6751269035532995"/>
        </c:manualLayout>
      </c:layout>
      <c:lineChart>
        <c:ser>
          <c:idx val="0"/>
          <c:order val="0"/>
          <c:tx>
            <c:v>St. Dev., s</c:v>
          </c:tx>
          <c:spPr>
            <a:ln cmpd="sng" w="9525">
              <a:solidFill>
                <a:srgbClr val="000080">
                  <a:alpha val="100000"/>
                </a:srgbClr>
              </a:solidFill>
              <a:prstDash val="solid"/>
            </a:ln>
          </c:spPr>
          <c:marker>
            <c:symbol val="circle"/>
            <c:size val="5"/>
            <c:spPr>
              <a:solidFill>
                <a:srgbClr val="000080">
                  <a:alpha val="100000"/>
                </a:srgbClr>
              </a:solidFill>
              <a:ln cmpd="sng">
                <a:solidFill>
                  <a:srgbClr val="000080">
                    <a:alpha val="100000"/>
                  </a:srgbClr>
                </a:solidFill>
              </a:ln>
            </c:spPr>
          </c:marker>
          <c:cat>
            <c:strRef>
              <c:f>XbarS!$A$58:$A$83</c:f>
            </c:strRef>
          </c:cat>
          <c:val>
            <c:numRef>
              <c:f>XbarS!$C$58:$C$83</c:f>
              <c:numCache/>
            </c:numRef>
          </c:val>
          <c:smooth val="0"/>
        </c:ser>
        <c:ser>
          <c:idx val="1"/>
          <c:order val="1"/>
          <c:tx>
            <c:v>CL</c:v>
          </c:tx>
          <c:spPr>
            <a:ln cmpd="sng" w="9525">
              <a:solidFill>
                <a:srgbClr val="0000FF">
                  <a:alpha val="100000"/>
                </a:srgbClr>
              </a:solidFill>
              <a:prstDash val="dash"/>
            </a:ln>
          </c:spPr>
          <c:marker>
            <c:symbol val="none"/>
          </c:marker>
          <c:dPt>
            <c:idx val="24"/>
            <c:marker>
              <c:symbol val="none"/>
            </c:marker>
          </c:dPt>
          <c:cat>
            <c:strRef>
              <c:f>XbarS!$A$58:$A$83</c:f>
            </c:strRef>
          </c:cat>
          <c:val>
            <c:numRef>
              <c:f>XbarS!$G$58:$G$83</c:f>
              <c:numCache/>
            </c:numRef>
          </c:val>
          <c:smooth val="0"/>
        </c:ser>
        <c:ser>
          <c:idx val="2"/>
          <c:order val="2"/>
          <c:tx>
            <c:v>UCL</c:v>
          </c:tx>
          <c:spPr>
            <a:ln cmpd="sng" w="9525">
              <a:solidFill>
                <a:srgbClr val="FF0000">
                  <a:alpha val="100000"/>
                </a:srgbClr>
              </a:solidFill>
              <a:prstDash val="solid"/>
            </a:ln>
          </c:spPr>
          <c:marker>
            <c:symbol val="none"/>
          </c:marker>
          <c:dPt>
            <c:idx val="24"/>
            <c:marker>
              <c:symbol val="none"/>
            </c:marker>
          </c:dPt>
          <c:cat>
            <c:strRef>
              <c:f>XbarS!$A$58:$A$83</c:f>
            </c:strRef>
          </c:cat>
          <c:val>
            <c:numRef>
              <c:f>XbarS!$H$58:$H$83</c:f>
              <c:numCache/>
            </c:numRef>
          </c:val>
          <c:smooth val="0"/>
        </c:ser>
        <c:ser>
          <c:idx val="3"/>
          <c:order val="3"/>
          <c:tx>
            <c:v>LCL</c:v>
          </c:tx>
          <c:spPr>
            <a:ln cmpd="sng" w="9525">
              <a:solidFill>
                <a:srgbClr val="FF0000">
                  <a:alpha val="100000"/>
                </a:srgbClr>
              </a:solidFill>
              <a:prstDash val="solid"/>
            </a:ln>
          </c:spPr>
          <c:marker>
            <c:symbol val="none"/>
          </c:marker>
          <c:dPt>
            <c:idx val="24"/>
            <c:marker>
              <c:symbol val="none"/>
            </c:marker>
          </c:dPt>
          <c:cat>
            <c:strRef>
              <c:f>XbarS!$A$58:$A$83</c:f>
            </c:strRef>
          </c:cat>
          <c:val>
            <c:numRef>
              <c:f>XbarS!$I$58:$I$83</c:f>
              <c:numCache/>
            </c:numRef>
          </c:val>
          <c:smooth val="0"/>
        </c:ser>
        <c:axId val="1866580756"/>
        <c:axId val="65455667"/>
      </c:lineChart>
      <c:catAx>
        <c:axId val="1866580756"/>
        <c:scaling>
          <c:orientation val="minMax"/>
        </c:scaling>
        <c:delete val="0"/>
        <c:axPos val="b"/>
        <c:title>
          <c:tx>
            <c:rich>
              <a:bodyPr/>
              <a:lstStyle/>
              <a:p>
                <a:pPr lvl="0">
                  <a:defRPr b="0" i="0" sz="900">
                    <a:solidFill>
                      <a:srgbClr val="000000"/>
                    </a:solidFill>
                    <a:latin typeface="Arial"/>
                  </a:defRPr>
                </a:pPr>
                <a:r>
                  <a:rPr b="0" i="0" sz="900">
                    <a:solidFill>
                      <a:srgbClr val="000000"/>
                    </a:solidFill>
                    <a:latin typeface="Arial"/>
                  </a:rPr>
                  <a:t>Sample #</a:t>
                </a:r>
              </a:p>
            </c:rich>
          </c:tx>
          <c:layout>
            <c:manualLayout>
              <c:xMode val="edge"/>
              <c:yMode val="edge"/>
              <c:x val="0.45440494590417313"/>
              <c:y val="0.868020304568528"/>
            </c:manualLayout>
          </c:layout>
          <c:overlay val="0"/>
        </c:title>
        <c:numFmt formatCode="General" sourceLinked="1"/>
        <c:majorTickMark val="out"/>
        <c:minorTickMark val="none"/>
        <c:spPr/>
        <c:txPr>
          <a:bodyPr rot="0"/>
          <a:lstStyle/>
          <a:p>
            <a:pPr lvl="0">
              <a:defRPr b="0" i="0" sz="900">
                <a:solidFill>
                  <a:srgbClr val="000000"/>
                </a:solidFill>
                <a:latin typeface="Arial"/>
              </a:defRPr>
            </a:pPr>
          </a:p>
        </c:txPr>
        <c:crossAx val="65455667"/>
      </c:catAx>
      <c:valAx>
        <c:axId val="65455667"/>
        <c:scaling>
          <c:orientation val="minMax"/>
          <c:min val="0.0"/>
        </c:scaling>
        <c:delete val="0"/>
        <c:axPos val="l"/>
        <c:title>
          <c:tx>
            <c:rich>
              <a:bodyPr/>
              <a:lstStyle/>
              <a:p>
                <a:pPr lvl="0">
                  <a:defRPr b="1" i="0" sz="900">
                    <a:solidFill>
                      <a:srgbClr val="000000"/>
                    </a:solidFill>
                    <a:latin typeface="Arial"/>
                  </a:defRPr>
                </a:pPr>
                <a:r>
                  <a:rPr b="1" i="0" sz="900">
                    <a:solidFill>
                      <a:srgbClr val="000000"/>
                    </a:solidFill>
                    <a:latin typeface="Arial"/>
                  </a:rPr>
                  <a:t>Standard Deviation</a:t>
                </a:r>
              </a:p>
            </c:rich>
          </c:tx>
          <c:layout>
            <c:manualLayout>
              <c:xMode val="edge"/>
              <c:yMode val="edge"/>
              <c:x val="0.0077279752704791345"/>
              <c:y val="0.1319796954314721"/>
            </c:manualLayout>
          </c:layout>
          <c:overlay val="0"/>
        </c:title>
        <c:numFmt formatCode="General" sourceLinked="1"/>
        <c:majorTickMark val="out"/>
        <c:minorTickMark val="none"/>
        <c:tickLblPos val="nextTo"/>
        <c:spPr>
          <a:ln/>
        </c:spPr>
        <c:txPr>
          <a:bodyPr rot="0"/>
          <a:lstStyle/>
          <a:p>
            <a:pPr lvl="0">
              <a:defRPr b="0" i="0" sz="900">
                <a:solidFill>
                  <a:srgbClr val="000000"/>
                </a:solidFill>
                <a:latin typeface="Arial"/>
              </a:defRPr>
            </a:pPr>
          </a:p>
        </c:txPr>
        <c:crossAx val="1866580756"/>
      </c:valAx>
    </c:plotArea>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8</xdr:row>
      <xdr:rowOff>0</xdr:rowOff>
    </xdr:from>
    <xdr:ext cx="7019925" cy="2952750"/>
    <xdr:graphicFrame>
      <xdr:nvGraphicFramePr>
        <xdr:cNvPr id="1603770872"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27</xdr:row>
      <xdr:rowOff>0</xdr:rowOff>
    </xdr:from>
    <xdr:ext cx="7134225" cy="1876425"/>
    <xdr:graphicFrame>
      <xdr:nvGraphicFramePr>
        <xdr:cNvPr id="1505409062"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9</xdr:col>
      <xdr:colOff>361950</xdr:colOff>
      <xdr:row>0</xdr:row>
      <xdr:rowOff>47625</xdr:rowOff>
    </xdr:from>
    <xdr:ext cx="1476375" cy="28575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8</xdr:row>
      <xdr:rowOff>0</xdr:rowOff>
    </xdr:from>
    <xdr:ext cx="7019925" cy="2952750"/>
    <xdr:graphicFrame>
      <xdr:nvGraphicFramePr>
        <xdr:cNvPr id="370069625" name="Chart 3"/>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26</xdr:row>
      <xdr:rowOff>0</xdr:rowOff>
    </xdr:from>
    <xdr:ext cx="7134225" cy="1876425"/>
    <xdr:graphicFrame>
      <xdr:nvGraphicFramePr>
        <xdr:cNvPr id="1144828484" name="Chart 4"/>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9</xdr:col>
      <xdr:colOff>361950</xdr:colOff>
      <xdr:row>0</xdr:row>
      <xdr:rowOff>57150</xdr:rowOff>
    </xdr:from>
    <xdr:ext cx="1476375" cy="28575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4200525</xdr:colOff>
      <xdr:row>0</xdr:row>
      <xdr:rowOff>38100</xdr:rowOff>
    </xdr:from>
    <xdr:ext cx="1971675" cy="304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3B4E87"/>
      </a:accent1>
      <a:accent2>
        <a:srgbClr val="C04E4E"/>
      </a:accent2>
      <a:accent3>
        <a:srgbClr val="26AA26"/>
      </a:accent3>
      <a:accent4>
        <a:srgbClr val="7860B4"/>
      </a:accent4>
      <a:accent5>
        <a:srgbClr val="E68422"/>
      </a:accent5>
      <a:accent6>
        <a:srgbClr val="846648"/>
      </a:accent6>
      <a:hlink>
        <a:srgbClr val="4C92AE"/>
      </a:hlink>
      <a:folHlink>
        <a:srgbClr val="4C92A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vertex42.com/ExcelTemplates/control-chart.html"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vertex42.com/ExcelTemplates/control-chart.html"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hyperlink" Target="https://www.vertex42.com/ExcelTemplates/control-chart.html" TargetMode="External"/><Relationship Id="rId2" Type="http://schemas.openxmlformats.org/officeDocument/2006/relationships/hyperlink" Target="https://www.vertex42.com/licensing/EULA_privateuse.html"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9.63"/>
    <col customWidth="1" min="2" max="2" width="12.75"/>
    <col customWidth="1" min="3" max="3" width="11.25"/>
    <col customWidth="1" min="4" max="5" width="10.75"/>
    <col customWidth="1" min="6" max="6" width="12.13"/>
    <col customWidth="1" min="7" max="7" width="8.75"/>
    <col customWidth="1" min="8" max="8" width="10.75"/>
    <col customWidth="1" min="9" max="9" width="8.75"/>
    <col customWidth="1" min="10" max="10" width="5.75"/>
    <col customWidth="1" min="11" max="13" width="13.38"/>
    <col customWidth="1" min="14" max="26" width="9.13"/>
  </cols>
  <sheetData>
    <row r="1" ht="30.0" customHeight="1">
      <c r="A1" s="1" t="s">
        <v>0</v>
      </c>
      <c r="B1" s="2"/>
      <c r="C1" s="2"/>
      <c r="D1" s="2"/>
      <c r="E1" s="2"/>
      <c r="F1" s="2"/>
      <c r="G1" s="2"/>
      <c r="H1" s="2"/>
      <c r="I1" s="2"/>
      <c r="J1" s="2"/>
      <c r="K1" s="2"/>
      <c r="L1" s="2"/>
      <c r="M1" s="2"/>
      <c r="N1" s="2"/>
      <c r="O1" s="2"/>
      <c r="P1" s="2"/>
      <c r="Q1" s="2"/>
      <c r="R1" s="2"/>
      <c r="S1" s="2"/>
      <c r="T1" s="2"/>
      <c r="U1" s="2"/>
      <c r="V1" s="2"/>
      <c r="W1" s="2"/>
      <c r="X1" s="2"/>
      <c r="Y1" s="2"/>
      <c r="Z1" s="2"/>
    </row>
    <row r="2" ht="12.75" customHeight="1">
      <c r="A2" s="3" t="s">
        <v>1</v>
      </c>
      <c r="B2" s="2"/>
      <c r="C2" s="2"/>
      <c r="D2" s="2"/>
      <c r="E2" s="2"/>
      <c r="F2" s="2"/>
      <c r="G2" s="2"/>
      <c r="H2" s="2"/>
      <c r="I2" s="2"/>
      <c r="J2" s="2"/>
      <c r="K2" s="2" t="s">
        <v>2</v>
      </c>
      <c r="L2" s="2"/>
      <c r="M2" s="2"/>
      <c r="N2" s="2"/>
      <c r="O2" s="2"/>
      <c r="P2" s="2"/>
      <c r="Q2" s="2"/>
      <c r="R2" s="2"/>
      <c r="S2" s="2"/>
      <c r="T2" s="2"/>
      <c r="U2" s="2"/>
      <c r="V2" s="2"/>
      <c r="W2" s="2"/>
      <c r="X2" s="2"/>
      <c r="Y2" s="2"/>
      <c r="Z2" s="2"/>
    </row>
    <row r="3" ht="12.75" customHeight="1">
      <c r="A3" s="4" t="s">
        <v>3</v>
      </c>
      <c r="C3" s="4"/>
      <c r="D3" s="5"/>
      <c r="E3" s="2"/>
      <c r="F3" s="3"/>
      <c r="G3" s="2"/>
      <c r="H3" s="2"/>
      <c r="I3" s="2"/>
      <c r="J3" s="2"/>
      <c r="K3" s="6" t="s">
        <v>4</v>
      </c>
      <c r="L3" s="2"/>
      <c r="M3" s="2"/>
      <c r="N3" s="2"/>
      <c r="O3" s="2"/>
      <c r="P3" s="2"/>
      <c r="Q3" s="2"/>
      <c r="R3" s="2"/>
      <c r="S3" s="2"/>
      <c r="T3" s="2"/>
      <c r="U3" s="2"/>
      <c r="V3" s="2"/>
      <c r="W3" s="2"/>
      <c r="X3" s="2"/>
      <c r="Y3" s="2"/>
      <c r="Z3" s="2"/>
    </row>
    <row r="4" ht="12.75" customHeight="1">
      <c r="A4" s="2"/>
      <c r="B4" s="7"/>
      <c r="C4" s="7"/>
      <c r="D4" s="5"/>
      <c r="E4" s="2"/>
      <c r="F4" s="3"/>
      <c r="G4" s="3"/>
      <c r="H4" s="2"/>
      <c r="I4" s="2"/>
      <c r="J4" s="2"/>
      <c r="K4" s="2"/>
      <c r="L4" s="2"/>
      <c r="M4" s="2"/>
      <c r="N4" s="2"/>
      <c r="O4" s="2"/>
      <c r="P4" s="2"/>
      <c r="Q4" s="2"/>
      <c r="R4" s="2"/>
      <c r="S4" s="2"/>
      <c r="T4" s="2"/>
      <c r="U4" s="2"/>
      <c r="V4" s="2"/>
      <c r="W4" s="2"/>
      <c r="X4" s="2"/>
      <c r="Y4" s="2"/>
      <c r="Z4" s="2"/>
    </row>
    <row r="5" ht="12.75" customHeight="1">
      <c r="A5" s="2"/>
      <c r="B5" s="5" t="s">
        <v>5</v>
      </c>
      <c r="C5" s="8" t="s">
        <v>6</v>
      </c>
      <c r="D5" s="9"/>
      <c r="E5" s="10"/>
      <c r="F5" s="2"/>
      <c r="G5" s="2"/>
      <c r="H5" s="2"/>
      <c r="I5" s="2"/>
      <c r="J5" s="2"/>
      <c r="K5" s="2"/>
      <c r="L5" s="2"/>
      <c r="M5" s="2"/>
      <c r="N5" s="2"/>
      <c r="O5" s="2"/>
      <c r="P5" s="2"/>
      <c r="Q5" s="2"/>
      <c r="R5" s="2"/>
      <c r="S5" s="2"/>
      <c r="T5" s="2"/>
      <c r="U5" s="2"/>
      <c r="V5" s="2"/>
      <c r="W5" s="2"/>
      <c r="X5" s="2"/>
      <c r="Y5" s="2"/>
      <c r="Z5" s="2"/>
    </row>
    <row r="6" ht="12.75" customHeight="1">
      <c r="A6" s="2"/>
      <c r="B6" s="7" t="s">
        <v>7</v>
      </c>
      <c r="C6" s="11">
        <v>5.0</v>
      </c>
      <c r="D6" s="2"/>
      <c r="E6" s="2"/>
      <c r="F6" s="2"/>
      <c r="G6" s="2"/>
      <c r="H6" s="2"/>
      <c r="I6" s="2"/>
      <c r="J6" s="2"/>
      <c r="K6" s="12" t="s">
        <v>8</v>
      </c>
      <c r="L6" s="12"/>
      <c r="M6" s="12"/>
      <c r="N6" s="2"/>
      <c r="O6" s="2"/>
      <c r="P6" s="2"/>
      <c r="Q6" s="2"/>
      <c r="R6" s="2"/>
      <c r="S6" s="2"/>
      <c r="T6" s="2"/>
      <c r="U6" s="2"/>
      <c r="V6" s="2"/>
      <c r="W6" s="2"/>
      <c r="X6" s="2"/>
      <c r="Y6" s="2"/>
      <c r="Z6" s="2"/>
    </row>
    <row r="7" ht="12.75" customHeight="1">
      <c r="A7" s="2"/>
      <c r="B7" s="13" t="s">
        <v>9</v>
      </c>
      <c r="C7" s="11">
        <v>3.0</v>
      </c>
      <c r="D7" s="2"/>
      <c r="E7" s="2"/>
      <c r="F7" s="2"/>
      <c r="G7" s="2"/>
      <c r="H7" s="2"/>
      <c r="I7" s="2"/>
      <c r="J7" s="2"/>
      <c r="K7" s="14" t="s">
        <v>10</v>
      </c>
      <c r="L7" s="2"/>
      <c r="M7" s="2"/>
      <c r="N7" s="2"/>
      <c r="O7" s="2"/>
      <c r="P7" s="2"/>
      <c r="Q7" s="2"/>
      <c r="R7" s="2"/>
      <c r="S7" s="2"/>
      <c r="T7" s="2"/>
      <c r="U7" s="2"/>
      <c r="V7" s="2"/>
      <c r="W7" s="2"/>
      <c r="X7" s="2"/>
      <c r="Y7" s="2"/>
      <c r="Z7" s="2"/>
    </row>
    <row r="8" ht="12.75" customHeight="1">
      <c r="A8" s="2"/>
      <c r="B8" s="2"/>
      <c r="C8" s="2"/>
      <c r="D8" s="2"/>
      <c r="E8" s="2"/>
      <c r="F8" s="2"/>
      <c r="G8" s="2"/>
      <c r="H8" s="2"/>
      <c r="I8" s="2"/>
      <c r="J8" s="2"/>
      <c r="K8" s="14" t="s">
        <v>11</v>
      </c>
      <c r="L8" s="2"/>
      <c r="M8" s="2"/>
      <c r="N8" s="2"/>
      <c r="O8" s="2"/>
      <c r="P8" s="2"/>
      <c r="Q8" s="2"/>
      <c r="R8" s="2"/>
      <c r="S8" s="2"/>
      <c r="T8" s="2"/>
      <c r="U8" s="2"/>
      <c r="V8" s="2"/>
      <c r="W8" s="2"/>
      <c r="X8" s="2"/>
      <c r="Y8" s="2"/>
      <c r="Z8" s="2"/>
    </row>
    <row r="9" ht="12.75" customHeight="1">
      <c r="A9" s="2"/>
      <c r="B9" s="2"/>
      <c r="C9" s="2"/>
      <c r="D9" s="2"/>
      <c r="E9" s="2"/>
      <c r="F9" s="2"/>
      <c r="G9" s="2"/>
      <c r="H9" s="2"/>
      <c r="I9" s="2"/>
      <c r="J9" s="2"/>
      <c r="K9" s="14" t="s">
        <v>12</v>
      </c>
      <c r="L9" s="2"/>
      <c r="M9" s="2"/>
      <c r="N9" s="2"/>
      <c r="O9" s="2"/>
      <c r="P9" s="2"/>
      <c r="Q9" s="2"/>
      <c r="R9" s="2"/>
      <c r="S9" s="2"/>
      <c r="T9" s="2"/>
      <c r="U9" s="2"/>
      <c r="V9" s="2"/>
      <c r="W9" s="2"/>
      <c r="X9" s="2"/>
      <c r="Y9" s="2"/>
      <c r="Z9" s="2"/>
    </row>
    <row r="10" ht="12.75" customHeight="1">
      <c r="A10" s="2"/>
      <c r="B10" s="2"/>
      <c r="C10" s="2"/>
      <c r="D10" s="2"/>
      <c r="E10" s="2"/>
      <c r="F10" s="2"/>
      <c r="G10" s="2"/>
      <c r="H10" s="2"/>
      <c r="I10" s="2"/>
      <c r="J10" s="2"/>
      <c r="K10" s="15" t="s">
        <v>13</v>
      </c>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15"/>
      <c r="L11" s="2"/>
      <c r="M11" s="2"/>
      <c r="N11" s="2"/>
      <c r="O11" s="2"/>
      <c r="P11" s="2"/>
      <c r="Q11" s="2"/>
      <c r="R11" s="2"/>
      <c r="S11" s="2"/>
      <c r="T11" s="2"/>
      <c r="U11" s="2"/>
      <c r="V11" s="2"/>
      <c r="W11" s="2"/>
      <c r="X11" s="2"/>
      <c r="Y11" s="2"/>
      <c r="Z11" s="2"/>
    </row>
    <row r="12" ht="12.75" customHeight="1">
      <c r="A12" s="2"/>
      <c r="B12" s="2"/>
      <c r="C12" s="2"/>
      <c r="D12" s="2"/>
      <c r="E12" s="2"/>
      <c r="F12" s="2"/>
      <c r="G12" s="2"/>
      <c r="H12" s="2"/>
      <c r="I12" s="2"/>
      <c r="J12" s="2"/>
      <c r="K12" s="14" t="s">
        <v>14</v>
      </c>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15" t="s">
        <v>15</v>
      </c>
      <c r="L13" s="2"/>
      <c r="M13" s="2"/>
      <c r="N13" s="2"/>
      <c r="O13" s="2"/>
      <c r="P13" s="2"/>
      <c r="Q13" s="2"/>
      <c r="R13" s="2"/>
      <c r="S13" s="2"/>
      <c r="T13" s="2"/>
      <c r="U13" s="2"/>
      <c r="V13" s="2"/>
      <c r="W13" s="2"/>
      <c r="X13" s="2"/>
      <c r="Y13" s="2"/>
      <c r="Z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2.75" customHeight="1">
      <c r="A15" s="2"/>
      <c r="B15" s="2"/>
      <c r="C15" s="2"/>
      <c r="D15" s="2"/>
      <c r="E15" s="2"/>
      <c r="F15" s="2"/>
      <c r="G15" s="2"/>
      <c r="H15" s="2"/>
      <c r="I15" s="2"/>
      <c r="J15" s="2"/>
      <c r="K15" s="14" t="s">
        <v>16</v>
      </c>
      <c r="L15" s="2"/>
      <c r="M15" s="2"/>
      <c r="N15" s="2"/>
      <c r="O15" s="2"/>
      <c r="P15" s="2"/>
      <c r="Q15" s="2"/>
      <c r="R15" s="2"/>
      <c r="S15" s="2"/>
      <c r="T15" s="2"/>
      <c r="U15" s="2"/>
      <c r="V15" s="2"/>
      <c r="W15" s="2"/>
      <c r="X15" s="2"/>
      <c r="Y15" s="2"/>
      <c r="Z15" s="2"/>
    </row>
    <row r="16" ht="12.75" customHeight="1">
      <c r="A16" s="2"/>
      <c r="B16" s="2"/>
      <c r="C16" s="2"/>
      <c r="D16" s="2"/>
      <c r="E16" s="2"/>
      <c r="F16" s="2"/>
      <c r="G16" s="2"/>
      <c r="H16" s="2"/>
      <c r="I16" s="2"/>
      <c r="J16" s="2"/>
      <c r="K16" s="15" t="s">
        <v>17</v>
      </c>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2"/>
      <c r="B18" s="2"/>
      <c r="C18" s="2"/>
      <c r="D18" s="2"/>
      <c r="E18" s="2"/>
      <c r="F18" s="2"/>
      <c r="G18" s="2"/>
      <c r="H18" s="2"/>
      <c r="I18" s="2"/>
      <c r="J18" s="2"/>
      <c r="K18" s="14" t="s">
        <v>18</v>
      </c>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14" t="s">
        <v>19</v>
      </c>
      <c r="L19" s="2"/>
      <c r="M19" s="2"/>
      <c r="N19" s="2"/>
      <c r="O19" s="2"/>
      <c r="P19" s="2"/>
      <c r="Q19" s="2"/>
      <c r="R19" s="2"/>
      <c r="S19" s="2"/>
      <c r="T19" s="2"/>
      <c r="U19" s="2"/>
      <c r="V19" s="2"/>
      <c r="W19" s="2"/>
      <c r="X19" s="2"/>
      <c r="Y19" s="2"/>
      <c r="Z19" s="2"/>
    </row>
    <row r="20" ht="12.75" customHeight="1">
      <c r="A20" s="2"/>
      <c r="B20" s="2"/>
      <c r="C20" s="2"/>
      <c r="D20" s="2"/>
      <c r="E20" s="2"/>
      <c r="F20" s="2"/>
      <c r="G20" s="2"/>
      <c r="H20" s="2"/>
      <c r="I20" s="2"/>
      <c r="J20" s="2"/>
      <c r="K20" s="15" t="s">
        <v>20</v>
      </c>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2"/>
      <c r="B22" s="2"/>
      <c r="C22" s="2"/>
      <c r="D22" s="2"/>
      <c r="E22" s="2"/>
      <c r="F22" s="2"/>
      <c r="G22" s="2"/>
      <c r="H22" s="2"/>
      <c r="I22" s="2"/>
      <c r="J22" s="2"/>
      <c r="K22" s="15" t="s">
        <v>21</v>
      </c>
      <c r="L22" s="2"/>
      <c r="M22" s="2"/>
      <c r="N22" s="2"/>
      <c r="O22" s="2"/>
      <c r="P22" s="2"/>
      <c r="Q22" s="2"/>
      <c r="R22" s="2"/>
      <c r="S22" s="2"/>
      <c r="T22" s="2"/>
      <c r="U22" s="2"/>
      <c r="V22" s="2"/>
      <c r="W22" s="2"/>
      <c r="X22" s="2"/>
      <c r="Y22" s="2"/>
      <c r="Z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
      <c r="B24" s="2"/>
      <c r="C24" s="2"/>
      <c r="D24" s="2"/>
      <c r="E24" s="2"/>
      <c r="F24" s="2"/>
      <c r="G24" s="2"/>
      <c r="H24" s="2"/>
      <c r="I24" s="2"/>
      <c r="J24" s="2"/>
      <c r="K24" s="14" t="s">
        <v>22</v>
      </c>
      <c r="L24" s="2"/>
      <c r="M24" s="2"/>
      <c r="N24" s="2"/>
      <c r="O24" s="2"/>
      <c r="P24" s="2"/>
      <c r="Q24" s="2"/>
      <c r="R24" s="2"/>
      <c r="S24" s="2"/>
      <c r="T24" s="2"/>
      <c r="U24" s="2"/>
      <c r="V24" s="2"/>
      <c r="W24" s="2"/>
      <c r="X24" s="2"/>
      <c r="Y24" s="2"/>
      <c r="Z24" s="2"/>
    </row>
    <row r="25" ht="12.75" customHeight="1">
      <c r="A25" s="2"/>
      <c r="B25" s="2"/>
      <c r="C25" s="2"/>
      <c r="D25" s="2"/>
      <c r="E25" s="2"/>
      <c r="F25" s="2"/>
      <c r="G25" s="2"/>
      <c r="H25" s="2"/>
      <c r="I25" s="2"/>
      <c r="J25" s="2"/>
      <c r="K25" s="14" t="s">
        <v>23</v>
      </c>
      <c r="L25" s="2"/>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14" t="s">
        <v>24</v>
      </c>
      <c r="L26" s="2"/>
      <c r="M26" s="2"/>
      <c r="N26" s="2"/>
      <c r="O26" s="2"/>
      <c r="P26" s="2"/>
      <c r="Q26" s="2"/>
      <c r="R26" s="2"/>
      <c r="S26" s="2"/>
      <c r="T26" s="2"/>
      <c r="U26" s="2"/>
      <c r="V26" s="2"/>
      <c r="W26" s="2"/>
      <c r="X26" s="2"/>
      <c r="Y26" s="2"/>
      <c r="Z26" s="2"/>
    </row>
    <row r="27" ht="12.75" customHeight="1">
      <c r="A27" s="2"/>
      <c r="B27" s="2"/>
      <c r="C27" s="2"/>
      <c r="D27" s="2"/>
      <c r="E27" s="2"/>
      <c r="F27" s="2"/>
      <c r="G27" s="2"/>
      <c r="H27" s="2"/>
      <c r="I27" s="2"/>
      <c r="J27" s="2"/>
      <c r="K27" s="14" t="s">
        <v>25</v>
      </c>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15" t="s">
        <v>26</v>
      </c>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14" t="s">
        <v>27</v>
      </c>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14" t="s">
        <v>28</v>
      </c>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14" t="s">
        <v>29</v>
      </c>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15" t="s">
        <v>30</v>
      </c>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16" t="s">
        <v>31</v>
      </c>
      <c r="B40" s="16"/>
      <c r="C40" s="16"/>
      <c r="D40" s="16"/>
      <c r="E40" s="2"/>
      <c r="F40" s="16" t="s">
        <v>32</v>
      </c>
      <c r="G40" s="16"/>
      <c r="H40" s="16"/>
      <c r="I40" s="16"/>
      <c r="J40" s="2"/>
      <c r="K40" s="2"/>
      <c r="L40" s="2"/>
      <c r="M40" s="2"/>
      <c r="N40" s="2"/>
      <c r="O40" s="2"/>
      <c r="P40" s="2"/>
      <c r="Q40" s="2"/>
      <c r="R40" s="2"/>
      <c r="S40" s="2"/>
      <c r="T40" s="2"/>
      <c r="U40" s="2"/>
      <c r="V40" s="2"/>
      <c r="W40" s="2"/>
      <c r="X40" s="2"/>
      <c r="Y40" s="2"/>
      <c r="Z40" s="2"/>
    </row>
    <row r="41" ht="12.75" customHeight="1">
      <c r="A41" s="2"/>
      <c r="B41" s="7" t="s">
        <v>33</v>
      </c>
      <c r="C41" s="17">
        <f>AVERAGE(C58:C83)</f>
        <v>4.36</v>
      </c>
      <c r="D41" s="2"/>
      <c r="E41" s="2"/>
      <c r="F41" s="2"/>
      <c r="G41" s="7" t="s">
        <v>34</v>
      </c>
      <c r="H41" s="18">
        <v>602.0</v>
      </c>
      <c r="I41" s="2"/>
      <c r="J41" s="2"/>
      <c r="K41" s="2"/>
      <c r="L41" s="2"/>
      <c r="M41" s="2"/>
      <c r="N41" s="2"/>
      <c r="O41" s="2"/>
      <c r="P41" s="2"/>
      <c r="Q41" s="2"/>
      <c r="R41" s="2"/>
      <c r="S41" s="2"/>
      <c r="T41" s="2"/>
      <c r="U41" s="2"/>
      <c r="V41" s="2"/>
      <c r="W41" s="2"/>
      <c r="X41" s="2"/>
      <c r="Y41" s="2"/>
      <c r="Z41" s="2"/>
    </row>
    <row r="42" ht="12.75" customHeight="1">
      <c r="A42" s="2"/>
      <c r="B42" s="7" t="s">
        <v>35</v>
      </c>
      <c r="C42" s="17">
        <f>AVERAGE(B58:B83)</f>
        <v>34.84</v>
      </c>
      <c r="D42" s="2"/>
      <c r="E42" s="2"/>
      <c r="F42" s="2"/>
      <c r="G42" s="7" t="s">
        <v>36</v>
      </c>
      <c r="H42" s="18">
        <v>598.0</v>
      </c>
      <c r="I42" s="2"/>
      <c r="J42" s="2"/>
      <c r="K42" s="2"/>
      <c r="L42" s="2"/>
      <c r="M42" s="2"/>
      <c r="N42" s="2"/>
      <c r="O42" s="2"/>
      <c r="P42" s="2"/>
      <c r="Q42" s="2"/>
      <c r="R42" s="2"/>
      <c r="S42" s="2"/>
      <c r="T42" s="2"/>
      <c r="U42" s="2"/>
      <c r="V42" s="2"/>
      <c r="W42" s="2"/>
      <c r="X42" s="2"/>
      <c r="Y42" s="2"/>
      <c r="Z42" s="2"/>
    </row>
    <row r="43" ht="12.75" customHeight="1">
      <c r="A43" s="2"/>
      <c r="B43" s="7" t="s">
        <v>37</v>
      </c>
      <c r="C43" s="17" t="str">
        <f t="array" ref="C43">C41/INDEX(d2values,0,C6-1)</f>
        <v>#NAME?</v>
      </c>
      <c r="D43" s="2"/>
      <c r="E43" s="2"/>
      <c r="F43" s="2"/>
      <c r="G43" s="7" t="s">
        <v>38</v>
      </c>
      <c r="H43" s="19" t="str">
        <f>IF(OR(H41="",H42="")," - ",(H41-H42)/(6*C43))</f>
        <v>#NAME?</v>
      </c>
      <c r="I43" s="2"/>
      <c r="J43" s="2"/>
      <c r="K43" s="2"/>
      <c r="L43" s="2"/>
      <c r="M43" s="2"/>
      <c r="N43" s="2"/>
      <c r="O43" s="2"/>
      <c r="P43" s="2"/>
      <c r="Q43" s="2"/>
      <c r="R43" s="2"/>
      <c r="S43" s="2"/>
      <c r="T43" s="2"/>
      <c r="U43" s="2"/>
      <c r="V43" s="2"/>
      <c r="W43" s="2"/>
      <c r="X43" s="2"/>
      <c r="Y43" s="2"/>
      <c r="Z43" s="2"/>
    </row>
    <row r="44" ht="12.75" customHeight="1">
      <c r="A44" s="2"/>
      <c r="B44" s="20" t="s">
        <v>39</v>
      </c>
      <c r="C44" s="17" t="str">
        <f>C43/SQRT(C6)</f>
        <v>#NAME?</v>
      </c>
      <c r="D44" s="2"/>
      <c r="E44" s="2"/>
      <c r="F44" s="2"/>
      <c r="G44" s="7" t="s">
        <v>40</v>
      </c>
      <c r="H44" s="19" t="str">
        <f>IF(H41=""," - ",(H41-C42)/(3*C43))</f>
        <v>#NAME?</v>
      </c>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7" t="s">
        <v>41</v>
      </c>
      <c r="H45" s="19" t="str">
        <f>IF(H42=""," - ",(C42-H42)/(3*C43))</f>
        <v>#NAME?</v>
      </c>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7" t="s">
        <v>42</v>
      </c>
      <c r="H46" s="19" t="str">
        <f>IF(AND(H41="",H42="")," - ",MIN(H45,H44))</f>
        <v>#NAME?</v>
      </c>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7" t="s">
        <v>43</v>
      </c>
      <c r="H47" s="21" t="str">
        <f>IF(H41="",IF(H42=""," - ",1-NORMSDIST((H42-C42)/C43)),IF(H42="",NORMSDIST((H41-C42)/C43),NORMSDIST((H41-C42)/C43)-NORMSDIST((H42-C42)/C43)))</f>
        <v>#NAME?</v>
      </c>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2" t="s">
        <v>44</v>
      </c>
      <c r="B49" s="23"/>
      <c r="C49" s="23"/>
      <c r="D49" s="23"/>
      <c r="E49" s="2"/>
      <c r="F49" s="22" t="s">
        <v>45</v>
      </c>
      <c r="G49" s="23"/>
      <c r="H49" s="23"/>
      <c r="I49" s="23"/>
      <c r="J49" s="2"/>
      <c r="K49" s="2"/>
      <c r="L49" s="2"/>
      <c r="M49" s="2"/>
      <c r="N49" s="2"/>
      <c r="O49" s="2"/>
      <c r="P49" s="2"/>
      <c r="Q49" s="2"/>
      <c r="R49" s="2"/>
      <c r="S49" s="2"/>
      <c r="T49" s="2"/>
      <c r="U49" s="2"/>
      <c r="V49" s="2"/>
      <c r="W49" s="2"/>
      <c r="X49" s="2"/>
      <c r="Y49" s="2"/>
      <c r="Z49" s="2"/>
    </row>
    <row r="50" ht="12.75" customHeight="1">
      <c r="A50" s="2"/>
      <c r="B50" s="7" t="s">
        <v>46</v>
      </c>
      <c r="C50" s="17">
        <f>C42</f>
        <v>34.84</v>
      </c>
      <c r="D50" s="2"/>
      <c r="E50" s="2"/>
      <c r="F50" s="2"/>
      <c r="G50" s="7" t="s">
        <v>47</v>
      </c>
      <c r="H50" s="17">
        <f>C41</f>
        <v>4.36</v>
      </c>
      <c r="I50" s="2"/>
      <c r="J50" s="2"/>
      <c r="K50" s="2"/>
      <c r="L50" s="2"/>
      <c r="M50" s="2"/>
      <c r="N50" s="2"/>
      <c r="O50" s="2"/>
      <c r="P50" s="2"/>
      <c r="Q50" s="2"/>
      <c r="R50" s="2"/>
      <c r="S50" s="2"/>
      <c r="T50" s="2"/>
      <c r="U50" s="2"/>
      <c r="V50" s="2"/>
      <c r="W50" s="2"/>
      <c r="X50" s="2"/>
      <c r="Y50" s="2"/>
      <c r="Z50" s="2"/>
    </row>
    <row r="51" ht="12.75" customHeight="1">
      <c r="A51" s="2"/>
      <c r="B51" s="7" t="s">
        <v>48</v>
      </c>
      <c r="C51" s="17" t="str">
        <f>C50+C7*C44</f>
        <v>#NAME?</v>
      </c>
      <c r="D51" s="2" t="s">
        <v>49</v>
      </c>
      <c r="E51" s="2"/>
      <c r="F51" s="2"/>
      <c r="G51" s="7" t="s">
        <v>50</v>
      </c>
      <c r="H51" s="17" t="str">
        <f t="array" ref="H51">C41*(1+C7*INDEX(d3values,1,C6-1)/INDEX(d2values,1,C6-1))</f>
        <v>#NAME?</v>
      </c>
      <c r="I51" s="2"/>
      <c r="J51" s="2"/>
      <c r="K51" s="2"/>
      <c r="L51" s="2"/>
      <c r="M51" s="2"/>
      <c r="N51" s="2"/>
      <c r="O51" s="2"/>
      <c r="P51" s="2"/>
      <c r="Q51" s="2"/>
      <c r="R51" s="2"/>
      <c r="S51" s="2"/>
      <c r="T51" s="2"/>
      <c r="U51" s="2"/>
      <c r="V51" s="2"/>
      <c r="W51" s="2"/>
      <c r="X51" s="2"/>
      <c r="Y51" s="2"/>
      <c r="Z51" s="2"/>
    </row>
    <row r="52" ht="12.75" customHeight="1">
      <c r="A52" s="2"/>
      <c r="B52" s="7" t="s">
        <v>51</v>
      </c>
      <c r="C52" s="17" t="str">
        <f>C50-C7*C44</f>
        <v>#NAME?</v>
      </c>
      <c r="D52" s="2" t="s">
        <v>52</v>
      </c>
      <c r="E52" s="2"/>
      <c r="F52" s="2"/>
      <c r="G52" s="7" t="s">
        <v>53</v>
      </c>
      <c r="H52" s="17" t="str">
        <f t="array" ref="H52">C41*MAX(0,(1-C7*INDEX(d3values,1,C6-1)/INDEX(d2values,1,C6-1)))</f>
        <v>#NAME?</v>
      </c>
      <c r="I52" s="2"/>
      <c r="J52" s="2"/>
      <c r="K52" s="2"/>
      <c r="L52" s="2"/>
      <c r="M52" s="2"/>
      <c r="N52" s="2"/>
      <c r="O52" s="2"/>
      <c r="P52" s="2"/>
      <c r="Q52" s="2"/>
      <c r="R52" s="2"/>
      <c r="S52" s="2"/>
      <c r="T52" s="2"/>
      <c r="U52" s="2"/>
      <c r="V52" s="2"/>
      <c r="W52" s="2"/>
      <c r="X52" s="2"/>
      <c r="Y52" s="2"/>
      <c r="Z52" s="2"/>
    </row>
    <row r="53" ht="12.75" customHeight="1">
      <c r="A53" s="2"/>
      <c r="B53" s="20" t="s">
        <v>54</v>
      </c>
      <c r="C53" s="24">
        <f>2*(1-NORMSDIST(C7))</f>
        <v>0.002699796063</v>
      </c>
      <c r="D53" s="2"/>
      <c r="E53" s="2"/>
      <c r="F53" s="2"/>
      <c r="G53" s="2"/>
      <c r="H53" s="7"/>
      <c r="I53" s="2"/>
      <c r="J53" s="2"/>
      <c r="K53" s="2"/>
      <c r="L53" s="2"/>
      <c r="M53" s="2"/>
      <c r="N53" s="2"/>
      <c r="O53" s="2"/>
      <c r="P53" s="2"/>
      <c r="Q53" s="2"/>
      <c r="R53" s="2"/>
      <c r="S53" s="2"/>
      <c r="T53" s="2"/>
      <c r="U53" s="2"/>
      <c r="V53" s="2"/>
      <c r="W53" s="2"/>
      <c r="X53" s="2"/>
      <c r="Y53" s="2"/>
      <c r="Z53" s="2"/>
    </row>
    <row r="54" ht="12.75" customHeight="1">
      <c r="A54" s="2"/>
      <c r="B54" s="7" t="s">
        <v>55</v>
      </c>
      <c r="C54" s="25">
        <f>1/C53</f>
        <v>370.3983473</v>
      </c>
      <c r="D54" s="26" t="s">
        <v>56</v>
      </c>
      <c r="E54" s="2"/>
      <c r="F54" s="2"/>
      <c r="G54" s="2"/>
      <c r="H54" s="7"/>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7" t="s">
        <v>57</v>
      </c>
      <c r="B56" s="2"/>
      <c r="C56" s="2"/>
      <c r="D56" s="27" t="s">
        <v>58</v>
      </c>
      <c r="E56" s="2"/>
      <c r="F56" s="2"/>
      <c r="G56" s="27" t="s">
        <v>59</v>
      </c>
      <c r="H56" s="7"/>
      <c r="I56" s="2"/>
      <c r="J56" s="2"/>
      <c r="K56" s="2"/>
      <c r="L56" s="2"/>
      <c r="M56" s="2"/>
      <c r="N56" s="2"/>
      <c r="O56" s="2"/>
      <c r="P56" s="2"/>
      <c r="Q56" s="2"/>
      <c r="R56" s="2"/>
      <c r="S56" s="2"/>
      <c r="T56" s="2"/>
      <c r="U56" s="2"/>
      <c r="V56" s="2"/>
      <c r="W56" s="2"/>
      <c r="X56" s="2"/>
      <c r="Y56" s="2"/>
      <c r="Z56" s="2"/>
    </row>
    <row r="57" ht="12.75" customHeight="1">
      <c r="A57" s="28" t="s">
        <v>60</v>
      </c>
      <c r="B57" s="28" t="s">
        <v>61</v>
      </c>
      <c r="C57" s="28" t="s">
        <v>62</v>
      </c>
      <c r="D57" s="29" t="s">
        <v>63</v>
      </c>
      <c r="E57" s="29" t="s">
        <v>64</v>
      </c>
      <c r="F57" s="29" t="s">
        <v>65</v>
      </c>
      <c r="G57" s="29" t="s">
        <v>63</v>
      </c>
      <c r="H57" s="29" t="s">
        <v>64</v>
      </c>
      <c r="I57" s="29" t="s">
        <v>65</v>
      </c>
      <c r="J57" s="2"/>
      <c r="K57" s="2"/>
      <c r="L57" s="2"/>
      <c r="M57" s="2"/>
      <c r="N57" s="2"/>
      <c r="O57" s="2"/>
      <c r="P57" s="2"/>
      <c r="Q57" s="2"/>
      <c r="R57" s="2"/>
      <c r="S57" s="2"/>
      <c r="T57" s="2"/>
      <c r="U57" s="2"/>
      <c r="V57" s="2"/>
      <c r="W57" s="2"/>
      <c r="X57" s="2"/>
      <c r="Y57" s="2"/>
      <c r="Z57" s="2"/>
    </row>
    <row r="58" ht="12.75" customHeight="1">
      <c r="A58" s="30">
        <v>1.0</v>
      </c>
      <c r="B58" s="31">
        <v>35.6</v>
      </c>
      <c r="C58" s="31">
        <v>4.0</v>
      </c>
      <c r="D58" s="32">
        <f t="shared" ref="D58:D82" si="1">$C$50</f>
        <v>34.84</v>
      </c>
      <c r="E58" s="32" t="str">
        <f t="shared" ref="E58:E82" si="2">$C$51</f>
        <v>#NAME?</v>
      </c>
      <c r="F58" s="32" t="str">
        <f t="shared" ref="F58:F82" si="3">$C$52</f>
        <v>#NAME?</v>
      </c>
      <c r="G58" s="32">
        <f t="shared" ref="G58:G82" si="4">$H$50</f>
        <v>4.36</v>
      </c>
      <c r="H58" s="32" t="str">
        <f t="shared" ref="H58:H82" si="5">$H$51</f>
        <v>#NAME?</v>
      </c>
      <c r="I58" s="32" t="str">
        <f t="shared" ref="I58:I82" si="6">$H$52</f>
        <v>#NAME?</v>
      </c>
      <c r="J58" s="2"/>
      <c r="K58" s="2"/>
      <c r="L58" s="2"/>
      <c r="M58" s="2"/>
      <c r="N58" s="2"/>
      <c r="O58" s="2"/>
      <c r="P58" s="2"/>
      <c r="Q58" s="2"/>
      <c r="R58" s="2"/>
      <c r="S58" s="2"/>
      <c r="T58" s="2"/>
      <c r="U58" s="2"/>
      <c r="V58" s="2"/>
      <c r="W58" s="2"/>
      <c r="X58" s="2"/>
      <c r="Y58" s="2"/>
      <c r="Z58" s="2"/>
    </row>
    <row r="59" ht="12.75" customHeight="1">
      <c r="A59" s="30">
        <v>2.0</v>
      </c>
      <c r="B59" s="31">
        <v>33.8</v>
      </c>
      <c r="C59" s="31">
        <v>5.0</v>
      </c>
      <c r="D59" s="32">
        <f t="shared" si="1"/>
        <v>34.84</v>
      </c>
      <c r="E59" s="32" t="str">
        <f t="shared" si="2"/>
        <v>#NAME?</v>
      </c>
      <c r="F59" s="32" t="str">
        <f t="shared" si="3"/>
        <v>#NAME?</v>
      </c>
      <c r="G59" s="32">
        <f t="shared" si="4"/>
        <v>4.36</v>
      </c>
      <c r="H59" s="32" t="str">
        <f t="shared" si="5"/>
        <v>#NAME?</v>
      </c>
      <c r="I59" s="32" t="str">
        <f t="shared" si="6"/>
        <v>#NAME?</v>
      </c>
      <c r="J59" s="2"/>
      <c r="K59" s="2"/>
      <c r="L59" s="2"/>
      <c r="M59" s="2"/>
      <c r="N59" s="2"/>
      <c r="O59" s="2"/>
      <c r="P59" s="2"/>
      <c r="Q59" s="2"/>
      <c r="R59" s="2"/>
      <c r="S59" s="2"/>
      <c r="T59" s="2"/>
      <c r="U59" s="2"/>
      <c r="V59" s="2"/>
      <c r="W59" s="2"/>
      <c r="X59" s="2"/>
      <c r="Y59" s="2"/>
      <c r="Z59" s="2"/>
    </row>
    <row r="60" ht="12.75" customHeight="1">
      <c r="A60" s="30">
        <v>3.0</v>
      </c>
      <c r="B60" s="31">
        <v>34.4</v>
      </c>
      <c r="C60" s="31">
        <v>6.0</v>
      </c>
      <c r="D60" s="32">
        <f t="shared" si="1"/>
        <v>34.84</v>
      </c>
      <c r="E60" s="32" t="str">
        <f t="shared" si="2"/>
        <v>#NAME?</v>
      </c>
      <c r="F60" s="32" t="str">
        <f t="shared" si="3"/>
        <v>#NAME?</v>
      </c>
      <c r="G60" s="32">
        <f t="shared" si="4"/>
        <v>4.36</v>
      </c>
      <c r="H60" s="32" t="str">
        <f t="shared" si="5"/>
        <v>#NAME?</v>
      </c>
      <c r="I60" s="32" t="str">
        <f t="shared" si="6"/>
        <v>#NAME?</v>
      </c>
      <c r="J60" s="2"/>
      <c r="K60" s="2"/>
      <c r="L60" s="2"/>
      <c r="M60" s="2"/>
      <c r="N60" s="2"/>
      <c r="O60" s="2"/>
      <c r="P60" s="2"/>
      <c r="Q60" s="2"/>
      <c r="R60" s="2"/>
      <c r="S60" s="2"/>
      <c r="T60" s="2"/>
      <c r="U60" s="2"/>
      <c r="V60" s="2"/>
      <c r="W60" s="2"/>
      <c r="X60" s="2"/>
      <c r="Y60" s="2"/>
      <c r="Z60" s="2"/>
    </row>
    <row r="61" ht="12.75" customHeight="1">
      <c r="A61" s="30">
        <v>4.0</v>
      </c>
      <c r="B61" s="31">
        <v>35.0</v>
      </c>
      <c r="C61" s="31">
        <v>3.0</v>
      </c>
      <c r="D61" s="32">
        <f t="shared" si="1"/>
        <v>34.84</v>
      </c>
      <c r="E61" s="32" t="str">
        <f t="shared" si="2"/>
        <v>#NAME?</v>
      </c>
      <c r="F61" s="32" t="str">
        <f t="shared" si="3"/>
        <v>#NAME?</v>
      </c>
      <c r="G61" s="32">
        <f t="shared" si="4"/>
        <v>4.36</v>
      </c>
      <c r="H61" s="32" t="str">
        <f t="shared" si="5"/>
        <v>#NAME?</v>
      </c>
      <c r="I61" s="32" t="str">
        <f t="shared" si="6"/>
        <v>#NAME?</v>
      </c>
      <c r="J61" s="2"/>
      <c r="K61" s="2"/>
      <c r="L61" s="2"/>
      <c r="M61" s="2"/>
      <c r="N61" s="2"/>
      <c r="O61" s="2"/>
      <c r="P61" s="2"/>
      <c r="Q61" s="2"/>
      <c r="R61" s="2"/>
      <c r="S61" s="2"/>
      <c r="T61" s="2"/>
      <c r="U61" s="2"/>
      <c r="V61" s="2"/>
      <c r="W61" s="2"/>
      <c r="X61" s="2"/>
      <c r="Y61" s="2"/>
      <c r="Z61" s="2"/>
    </row>
    <row r="62" ht="12.75" customHeight="1">
      <c r="A62" s="30">
        <v>5.0</v>
      </c>
      <c r="B62" s="31">
        <v>35.6</v>
      </c>
      <c r="C62" s="31">
        <v>6.0</v>
      </c>
      <c r="D62" s="32">
        <f t="shared" si="1"/>
        <v>34.84</v>
      </c>
      <c r="E62" s="32" t="str">
        <f t="shared" si="2"/>
        <v>#NAME?</v>
      </c>
      <c r="F62" s="32" t="str">
        <f t="shared" si="3"/>
        <v>#NAME?</v>
      </c>
      <c r="G62" s="32">
        <f t="shared" si="4"/>
        <v>4.36</v>
      </c>
      <c r="H62" s="32" t="str">
        <f t="shared" si="5"/>
        <v>#NAME?</v>
      </c>
      <c r="I62" s="32" t="str">
        <f t="shared" si="6"/>
        <v>#NAME?</v>
      </c>
      <c r="J62" s="2"/>
      <c r="K62" s="2"/>
      <c r="L62" s="2"/>
      <c r="M62" s="2"/>
      <c r="N62" s="2"/>
      <c r="O62" s="2"/>
      <c r="P62" s="2"/>
      <c r="Q62" s="2"/>
      <c r="R62" s="2"/>
      <c r="S62" s="2"/>
      <c r="T62" s="2"/>
      <c r="U62" s="2"/>
      <c r="V62" s="2"/>
      <c r="W62" s="2"/>
      <c r="X62" s="2"/>
      <c r="Y62" s="2"/>
      <c r="Z62" s="2"/>
    </row>
    <row r="63" ht="12.75" customHeight="1">
      <c r="A63" s="30">
        <v>6.0</v>
      </c>
      <c r="B63" s="31">
        <v>33.4</v>
      </c>
      <c r="C63" s="31">
        <v>5.0</v>
      </c>
      <c r="D63" s="32">
        <f t="shared" si="1"/>
        <v>34.84</v>
      </c>
      <c r="E63" s="32" t="str">
        <f t="shared" si="2"/>
        <v>#NAME?</v>
      </c>
      <c r="F63" s="32" t="str">
        <f t="shared" si="3"/>
        <v>#NAME?</v>
      </c>
      <c r="G63" s="32">
        <f t="shared" si="4"/>
        <v>4.36</v>
      </c>
      <c r="H63" s="32" t="str">
        <f t="shared" si="5"/>
        <v>#NAME?</v>
      </c>
      <c r="I63" s="32" t="str">
        <f t="shared" si="6"/>
        <v>#NAME?</v>
      </c>
      <c r="J63" s="2"/>
      <c r="K63" s="2"/>
      <c r="L63" s="2"/>
      <c r="M63" s="2"/>
      <c r="N63" s="2"/>
      <c r="O63" s="2"/>
      <c r="P63" s="2"/>
      <c r="Q63" s="2"/>
      <c r="R63" s="2"/>
      <c r="S63" s="2"/>
      <c r="T63" s="2"/>
      <c r="U63" s="2"/>
      <c r="V63" s="2"/>
      <c r="W63" s="2"/>
      <c r="X63" s="2"/>
      <c r="Y63" s="2"/>
      <c r="Z63" s="2"/>
    </row>
    <row r="64" ht="12.75" customHeight="1">
      <c r="A64" s="30">
        <v>7.0</v>
      </c>
      <c r="B64" s="31">
        <v>33.0</v>
      </c>
      <c r="C64" s="31">
        <v>3.0</v>
      </c>
      <c r="D64" s="32">
        <f t="shared" si="1"/>
        <v>34.84</v>
      </c>
      <c r="E64" s="32" t="str">
        <f t="shared" si="2"/>
        <v>#NAME?</v>
      </c>
      <c r="F64" s="32" t="str">
        <f t="shared" si="3"/>
        <v>#NAME?</v>
      </c>
      <c r="G64" s="32">
        <f t="shared" si="4"/>
        <v>4.36</v>
      </c>
      <c r="H64" s="32" t="str">
        <f t="shared" si="5"/>
        <v>#NAME?</v>
      </c>
      <c r="I64" s="32" t="str">
        <f t="shared" si="6"/>
        <v>#NAME?</v>
      </c>
      <c r="J64" s="2"/>
      <c r="K64" s="2"/>
      <c r="L64" s="2"/>
      <c r="M64" s="2"/>
      <c r="N64" s="2"/>
      <c r="O64" s="2"/>
      <c r="P64" s="2"/>
      <c r="Q64" s="2"/>
      <c r="R64" s="2"/>
      <c r="S64" s="2"/>
      <c r="T64" s="2"/>
      <c r="U64" s="2"/>
      <c r="V64" s="2"/>
      <c r="W64" s="2"/>
      <c r="X64" s="2"/>
      <c r="Y64" s="2"/>
      <c r="Z64" s="2"/>
    </row>
    <row r="65" ht="12.75" customHeight="1">
      <c r="A65" s="30">
        <v>8.0</v>
      </c>
      <c r="B65" s="31">
        <v>34.4</v>
      </c>
      <c r="C65" s="31">
        <v>6.0</v>
      </c>
      <c r="D65" s="32">
        <f t="shared" si="1"/>
        <v>34.84</v>
      </c>
      <c r="E65" s="32" t="str">
        <f t="shared" si="2"/>
        <v>#NAME?</v>
      </c>
      <c r="F65" s="32" t="str">
        <f t="shared" si="3"/>
        <v>#NAME?</v>
      </c>
      <c r="G65" s="32">
        <f t="shared" si="4"/>
        <v>4.36</v>
      </c>
      <c r="H65" s="32" t="str">
        <f t="shared" si="5"/>
        <v>#NAME?</v>
      </c>
      <c r="I65" s="32" t="str">
        <f t="shared" si="6"/>
        <v>#NAME?</v>
      </c>
      <c r="J65" s="2"/>
      <c r="K65" s="2"/>
      <c r="L65" s="2"/>
      <c r="M65" s="2"/>
      <c r="N65" s="2"/>
      <c r="O65" s="2"/>
      <c r="P65" s="2"/>
      <c r="Q65" s="2"/>
      <c r="R65" s="2"/>
      <c r="S65" s="2"/>
      <c r="T65" s="2"/>
      <c r="U65" s="2"/>
      <c r="V65" s="2"/>
      <c r="W65" s="2"/>
      <c r="X65" s="2"/>
      <c r="Y65" s="2"/>
      <c r="Z65" s="2"/>
    </row>
    <row r="66" ht="12.75" customHeight="1">
      <c r="A66" s="30">
        <v>9.0</v>
      </c>
      <c r="B66" s="31">
        <v>36.0</v>
      </c>
      <c r="C66" s="31">
        <v>5.0</v>
      </c>
      <c r="D66" s="32">
        <f t="shared" si="1"/>
        <v>34.84</v>
      </c>
      <c r="E66" s="32" t="str">
        <f t="shared" si="2"/>
        <v>#NAME?</v>
      </c>
      <c r="F66" s="32" t="str">
        <f t="shared" si="3"/>
        <v>#NAME?</v>
      </c>
      <c r="G66" s="32">
        <f t="shared" si="4"/>
        <v>4.36</v>
      </c>
      <c r="H66" s="32" t="str">
        <f t="shared" si="5"/>
        <v>#NAME?</v>
      </c>
      <c r="I66" s="32" t="str">
        <f t="shared" si="6"/>
        <v>#NAME?</v>
      </c>
      <c r="J66" s="2"/>
      <c r="K66" s="2"/>
      <c r="L66" s="2"/>
      <c r="M66" s="2"/>
      <c r="N66" s="2"/>
      <c r="O66" s="2"/>
      <c r="P66" s="2"/>
      <c r="Q66" s="2"/>
      <c r="R66" s="2"/>
      <c r="S66" s="2"/>
      <c r="T66" s="2"/>
      <c r="U66" s="2"/>
      <c r="V66" s="2"/>
      <c r="W66" s="2"/>
      <c r="X66" s="2"/>
      <c r="Y66" s="2"/>
      <c r="Z66" s="2"/>
    </row>
    <row r="67" ht="12.75" customHeight="1">
      <c r="A67" s="30">
        <v>10.0</v>
      </c>
      <c r="B67" s="31">
        <v>34.0</v>
      </c>
      <c r="C67" s="31">
        <v>3.0</v>
      </c>
      <c r="D67" s="32">
        <f t="shared" si="1"/>
        <v>34.84</v>
      </c>
      <c r="E67" s="32" t="str">
        <f t="shared" si="2"/>
        <v>#NAME?</v>
      </c>
      <c r="F67" s="32" t="str">
        <f t="shared" si="3"/>
        <v>#NAME?</v>
      </c>
      <c r="G67" s="32">
        <f t="shared" si="4"/>
        <v>4.36</v>
      </c>
      <c r="H67" s="32" t="str">
        <f t="shared" si="5"/>
        <v>#NAME?</v>
      </c>
      <c r="I67" s="32" t="str">
        <f t="shared" si="6"/>
        <v>#NAME?</v>
      </c>
      <c r="J67" s="2"/>
      <c r="K67" s="2"/>
      <c r="L67" s="2"/>
      <c r="M67" s="2"/>
      <c r="N67" s="2"/>
      <c r="O67" s="2"/>
      <c r="P67" s="2"/>
      <c r="Q67" s="2"/>
      <c r="R67" s="2"/>
      <c r="S67" s="2"/>
      <c r="T67" s="2"/>
      <c r="U67" s="2"/>
      <c r="V67" s="2"/>
      <c r="W67" s="2"/>
      <c r="X67" s="2"/>
      <c r="Y67" s="2"/>
      <c r="Z67" s="2"/>
    </row>
    <row r="68" ht="12.75" customHeight="1">
      <c r="A68" s="30">
        <v>11.0</v>
      </c>
      <c r="B68" s="31">
        <v>35.0</v>
      </c>
      <c r="C68" s="31">
        <v>4.0</v>
      </c>
      <c r="D68" s="32">
        <f t="shared" si="1"/>
        <v>34.84</v>
      </c>
      <c r="E68" s="32" t="str">
        <f t="shared" si="2"/>
        <v>#NAME?</v>
      </c>
      <c r="F68" s="32" t="str">
        <f t="shared" si="3"/>
        <v>#NAME?</v>
      </c>
      <c r="G68" s="32">
        <f t="shared" si="4"/>
        <v>4.36</v>
      </c>
      <c r="H68" s="32" t="str">
        <f t="shared" si="5"/>
        <v>#NAME?</v>
      </c>
      <c r="I68" s="32" t="str">
        <f t="shared" si="6"/>
        <v>#NAME?</v>
      </c>
      <c r="J68" s="2"/>
      <c r="K68" s="2"/>
      <c r="L68" s="2"/>
      <c r="M68" s="2"/>
      <c r="N68" s="2"/>
      <c r="O68" s="2"/>
      <c r="P68" s="2"/>
      <c r="Q68" s="2"/>
      <c r="R68" s="2"/>
      <c r="S68" s="2"/>
      <c r="T68" s="2"/>
      <c r="U68" s="2"/>
      <c r="V68" s="2"/>
      <c r="W68" s="2"/>
      <c r="X68" s="2"/>
      <c r="Y68" s="2"/>
      <c r="Z68" s="2"/>
    </row>
    <row r="69" ht="12.75" customHeight="1">
      <c r="A69" s="30">
        <v>12.0</v>
      </c>
      <c r="B69" s="31">
        <v>35.6</v>
      </c>
      <c r="C69" s="31">
        <v>4.0</v>
      </c>
      <c r="D69" s="32">
        <f t="shared" si="1"/>
        <v>34.84</v>
      </c>
      <c r="E69" s="32" t="str">
        <f t="shared" si="2"/>
        <v>#NAME?</v>
      </c>
      <c r="F69" s="32" t="str">
        <f t="shared" si="3"/>
        <v>#NAME?</v>
      </c>
      <c r="G69" s="32">
        <f t="shared" si="4"/>
        <v>4.36</v>
      </c>
      <c r="H69" s="32" t="str">
        <f t="shared" si="5"/>
        <v>#NAME?</v>
      </c>
      <c r="I69" s="32" t="str">
        <f t="shared" si="6"/>
        <v>#NAME?</v>
      </c>
      <c r="J69" s="2"/>
      <c r="K69" s="2"/>
      <c r="L69" s="2"/>
      <c r="M69" s="2"/>
      <c r="N69" s="2"/>
      <c r="O69" s="2"/>
      <c r="P69" s="2"/>
      <c r="Q69" s="2"/>
      <c r="R69" s="2"/>
      <c r="S69" s="2"/>
      <c r="T69" s="2"/>
      <c r="U69" s="2"/>
      <c r="V69" s="2"/>
      <c r="W69" s="2"/>
      <c r="X69" s="2"/>
      <c r="Y69" s="2"/>
      <c r="Z69" s="2"/>
    </row>
    <row r="70" ht="12.75" customHeight="1">
      <c r="A70" s="30">
        <v>13.0</v>
      </c>
      <c r="B70" s="31">
        <v>33.4</v>
      </c>
      <c r="C70" s="31">
        <v>5.0</v>
      </c>
      <c r="D70" s="32">
        <f t="shared" si="1"/>
        <v>34.84</v>
      </c>
      <c r="E70" s="32" t="str">
        <f t="shared" si="2"/>
        <v>#NAME?</v>
      </c>
      <c r="F70" s="32" t="str">
        <f t="shared" si="3"/>
        <v>#NAME?</v>
      </c>
      <c r="G70" s="32">
        <f t="shared" si="4"/>
        <v>4.36</v>
      </c>
      <c r="H70" s="32" t="str">
        <f t="shared" si="5"/>
        <v>#NAME?</v>
      </c>
      <c r="I70" s="32" t="str">
        <f t="shared" si="6"/>
        <v>#NAME?</v>
      </c>
      <c r="J70" s="2"/>
      <c r="K70" s="2"/>
      <c r="L70" s="2"/>
      <c r="M70" s="2"/>
      <c r="N70" s="2"/>
      <c r="O70" s="2"/>
      <c r="P70" s="2"/>
      <c r="Q70" s="2"/>
      <c r="R70" s="2"/>
      <c r="S70" s="2"/>
      <c r="T70" s="2"/>
      <c r="U70" s="2"/>
      <c r="V70" s="2"/>
      <c r="W70" s="2"/>
      <c r="X70" s="2"/>
      <c r="Y70" s="2"/>
      <c r="Z70" s="2"/>
    </row>
    <row r="71" ht="12.75" customHeight="1">
      <c r="A71" s="30">
        <v>14.0</v>
      </c>
      <c r="B71" s="31">
        <v>35.2</v>
      </c>
      <c r="C71" s="31">
        <v>3.0</v>
      </c>
      <c r="D71" s="32">
        <f t="shared" si="1"/>
        <v>34.84</v>
      </c>
      <c r="E71" s="32" t="str">
        <f t="shared" si="2"/>
        <v>#NAME?</v>
      </c>
      <c r="F71" s="32" t="str">
        <f t="shared" si="3"/>
        <v>#NAME?</v>
      </c>
      <c r="G71" s="32">
        <f t="shared" si="4"/>
        <v>4.36</v>
      </c>
      <c r="H71" s="32" t="str">
        <f t="shared" si="5"/>
        <v>#NAME?</v>
      </c>
      <c r="I71" s="32" t="str">
        <f t="shared" si="6"/>
        <v>#NAME?</v>
      </c>
      <c r="J71" s="2"/>
      <c r="K71" s="2"/>
      <c r="L71" s="2"/>
      <c r="M71" s="2"/>
      <c r="N71" s="2"/>
      <c r="O71" s="2"/>
      <c r="P71" s="2"/>
      <c r="Q71" s="2"/>
      <c r="R71" s="2"/>
      <c r="S71" s="2"/>
      <c r="T71" s="2"/>
      <c r="U71" s="2"/>
      <c r="V71" s="2"/>
      <c r="W71" s="2"/>
      <c r="X71" s="2"/>
      <c r="Y71" s="2"/>
      <c r="Z71" s="2"/>
    </row>
    <row r="72" ht="12.75" customHeight="1">
      <c r="A72" s="30">
        <v>15.0</v>
      </c>
      <c r="B72" s="31">
        <v>36.8</v>
      </c>
      <c r="C72" s="31">
        <v>5.0</v>
      </c>
      <c r="D72" s="32">
        <f t="shared" si="1"/>
        <v>34.84</v>
      </c>
      <c r="E72" s="32" t="str">
        <f t="shared" si="2"/>
        <v>#NAME?</v>
      </c>
      <c r="F72" s="32" t="str">
        <f t="shared" si="3"/>
        <v>#NAME?</v>
      </c>
      <c r="G72" s="32">
        <f t="shared" si="4"/>
        <v>4.36</v>
      </c>
      <c r="H72" s="32" t="str">
        <f t="shared" si="5"/>
        <v>#NAME?</v>
      </c>
      <c r="I72" s="32" t="str">
        <f t="shared" si="6"/>
        <v>#NAME?</v>
      </c>
      <c r="J72" s="2"/>
      <c r="K72" s="2"/>
      <c r="L72" s="2"/>
      <c r="M72" s="2"/>
      <c r="N72" s="2"/>
      <c r="O72" s="2"/>
      <c r="P72" s="2"/>
      <c r="Q72" s="2"/>
      <c r="R72" s="2"/>
      <c r="S72" s="2"/>
      <c r="T72" s="2"/>
      <c r="U72" s="2"/>
      <c r="V72" s="2"/>
      <c r="W72" s="2"/>
      <c r="X72" s="2"/>
      <c r="Y72" s="2"/>
      <c r="Z72" s="2"/>
    </row>
    <row r="73" ht="12.75" customHeight="1">
      <c r="A73" s="30">
        <v>16.0</v>
      </c>
      <c r="B73" s="31">
        <v>35.2</v>
      </c>
      <c r="C73" s="31">
        <v>5.0</v>
      </c>
      <c r="D73" s="32">
        <f t="shared" si="1"/>
        <v>34.84</v>
      </c>
      <c r="E73" s="32" t="str">
        <f t="shared" si="2"/>
        <v>#NAME?</v>
      </c>
      <c r="F73" s="32" t="str">
        <f t="shared" si="3"/>
        <v>#NAME?</v>
      </c>
      <c r="G73" s="32">
        <f t="shared" si="4"/>
        <v>4.36</v>
      </c>
      <c r="H73" s="32" t="str">
        <f t="shared" si="5"/>
        <v>#NAME?</v>
      </c>
      <c r="I73" s="32" t="str">
        <f t="shared" si="6"/>
        <v>#NAME?</v>
      </c>
      <c r="J73" s="2"/>
      <c r="K73" s="2"/>
      <c r="L73" s="2"/>
      <c r="M73" s="2"/>
      <c r="N73" s="2"/>
      <c r="O73" s="2"/>
      <c r="P73" s="2"/>
      <c r="Q73" s="2"/>
      <c r="R73" s="2"/>
      <c r="S73" s="2"/>
      <c r="T73" s="2"/>
      <c r="U73" s="2"/>
      <c r="V73" s="2"/>
      <c r="W73" s="2"/>
      <c r="X73" s="2"/>
      <c r="Y73" s="2"/>
      <c r="Z73" s="2"/>
    </row>
    <row r="74" ht="12.75" customHeight="1">
      <c r="A74" s="30">
        <v>17.0</v>
      </c>
      <c r="B74" s="31">
        <v>33.2</v>
      </c>
      <c r="C74" s="31">
        <v>3.0</v>
      </c>
      <c r="D74" s="32">
        <f t="shared" si="1"/>
        <v>34.84</v>
      </c>
      <c r="E74" s="32" t="str">
        <f t="shared" si="2"/>
        <v>#NAME?</v>
      </c>
      <c r="F74" s="32" t="str">
        <f t="shared" si="3"/>
        <v>#NAME?</v>
      </c>
      <c r="G74" s="32">
        <f t="shared" si="4"/>
        <v>4.36</v>
      </c>
      <c r="H74" s="32" t="str">
        <f t="shared" si="5"/>
        <v>#NAME?</v>
      </c>
      <c r="I74" s="32" t="str">
        <f t="shared" si="6"/>
        <v>#NAME?</v>
      </c>
      <c r="J74" s="2"/>
      <c r="K74" s="2"/>
      <c r="L74" s="2"/>
      <c r="M74" s="2"/>
      <c r="N74" s="2"/>
      <c r="O74" s="2"/>
      <c r="P74" s="2"/>
      <c r="Q74" s="2"/>
      <c r="R74" s="2"/>
      <c r="S74" s="2"/>
      <c r="T74" s="2"/>
      <c r="U74" s="2"/>
      <c r="V74" s="2"/>
      <c r="W74" s="2"/>
      <c r="X74" s="2"/>
      <c r="Y74" s="2"/>
      <c r="Z74" s="2"/>
    </row>
    <row r="75" ht="12.75" customHeight="1">
      <c r="A75" s="30">
        <v>18.0</v>
      </c>
      <c r="B75" s="31">
        <v>36.4</v>
      </c>
      <c r="C75" s="31">
        <v>5.0</v>
      </c>
      <c r="D75" s="32">
        <f t="shared" si="1"/>
        <v>34.84</v>
      </c>
      <c r="E75" s="32" t="str">
        <f t="shared" si="2"/>
        <v>#NAME?</v>
      </c>
      <c r="F75" s="32" t="str">
        <f t="shared" si="3"/>
        <v>#NAME?</v>
      </c>
      <c r="G75" s="32">
        <f t="shared" si="4"/>
        <v>4.36</v>
      </c>
      <c r="H75" s="32" t="str">
        <f t="shared" si="5"/>
        <v>#NAME?</v>
      </c>
      <c r="I75" s="32" t="str">
        <f t="shared" si="6"/>
        <v>#NAME?</v>
      </c>
      <c r="J75" s="2"/>
      <c r="K75" s="2"/>
      <c r="L75" s="2"/>
      <c r="M75" s="2"/>
      <c r="N75" s="2"/>
      <c r="O75" s="2"/>
      <c r="P75" s="2"/>
      <c r="Q75" s="2"/>
      <c r="R75" s="2"/>
      <c r="S75" s="2"/>
      <c r="T75" s="2"/>
      <c r="U75" s="2"/>
      <c r="V75" s="2"/>
      <c r="W75" s="2"/>
      <c r="X75" s="2"/>
      <c r="Y75" s="2"/>
      <c r="Z75" s="2"/>
    </row>
    <row r="76" ht="12.75" customHeight="1">
      <c r="A76" s="30">
        <v>19.0</v>
      </c>
      <c r="B76" s="31">
        <v>34.2</v>
      </c>
      <c r="C76" s="31">
        <v>5.0</v>
      </c>
      <c r="D76" s="32">
        <f t="shared" si="1"/>
        <v>34.84</v>
      </c>
      <c r="E76" s="32" t="str">
        <f t="shared" si="2"/>
        <v>#NAME?</v>
      </c>
      <c r="F76" s="32" t="str">
        <f t="shared" si="3"/>
        <v>#NAME?</v>
      </c>
      <c r="G76" s="32">
        <f t="shared" si="4"/>
        <v>4.36</v>
      </c>
      <c r="H76" s="32" t="str">
        <f t="shared" si="5"/>
        <v>#NAME?</v>
      </c>
      <c r="I76" s="32" t="str">
        <f t="shared" si="6"/>
        <v>#NAME?</v>
      </c>
      <c r="J76" s="2"/>
      <c r="K76" s="2"/>
      <c r="L76" s="2"/>
      <c r="M76" s="2"/>
      <c r="N76" s="2"/>
      <c r="O76" s="2"/>
      <c r="P76" s="2"/>
      <c r="Q76" s="2"/>
      <c r="R76" s="2"/>
      <c r="S76" s="2"/>
      <c r="T76" s="2"/>
      <c r="U76" s="2"/>
      <c r="V76" s="2"/>
      <c r="W76" s="2"/>
      <c r="X76" s="2"/>
      <c r="Y76" s="2"/>
      <c r="Z76" s="2"/>
    </row>
    <row r="77" ht="12.75" customHeight="1">
      <c r="A77" s="30">
        <v>20.0</v>
      </c>
      <c r="B77" s="31">
        <v>36.0</v>
      </c>
      <c r="C77" s="31">
        <v>4.0</v>
      </c>
      <c r="D77" s="32">
        <f t="shared" si="1"/>
        <v>34.84</v>
      </c>
      <c r="E77" s="32" t="str">
        <f t="shared" si="2"/>
        <v>#NAME?</v>
      </c>
      <c r="F77" s="32" t="str">
        <f t="shared" si="3"/>
        <v>#NAME?</v>
      </c>
      <c r="G77" s="32">
        <f t="shared" si="4"/>
        <v>4.36</v>
      </c>
      <c r="H77" s="32" t="str">
        <f t="shared" si="5"/>
        <v>#NAME?</v>
      </c>
      <c r="I77" s="32" t="str">
        <f t="shared" si="6"/>
        <v>#NAME?</v>
      </c>
      <c r="J77" s="2"/>
      <c r="K77" s="2"/>
      <c r="L77" s="2"/>
      <c r="M77" s="2"/>
      <c r="N77" s="2"/>
      <c r="O77" s="2"/>
      <c r="P77" s="2"/>
      <c r="Q77" s="2"/>
      <c r="R77" s="2"/>
      <c r="S77" s="2"/>
      <c r="T77" s="2"/>
      <c r="U77" s="2"/>
      <c r="V77" s="2"/>
      <c r="W77" s="2"/>
      <c r="X77" s="2"/>
      <c r="Y77" s="2"/>
      <c r="Z77" s="2"/>
    </row>
    <row r="78" ht="12.75" customHeight="1">
      <c r="A78" s="30">
        <v>21.0</v>
      </c>
      <c r="B78" s="31">
        <v>35.8</v>
      </c>
      <c r="C78" s="31">
        <v>4.0</v>
      </c>
      <c r="D78" s="32">
        <f t="shared" si="1"/>
        <v>34.84</v>
      </c>
      <c r="E78" s="32" t="str">
        <f t="shared" si="2"/>
        <v>#NAME?</v>
      </c>
      <c r="F78" s="32" t="str">
        <f t="shared" si="3"/>
        <v>#NAME?</v>
      </c>
      <c r="G78" s="32">
        <f t="shared" si="4"/>
        <v>4.36</v>
      </c>
      <c r="H78" s="32" t="str">
        <f t="shared" si="5"/>
        <v>#NAME?</v>
      </c>
      <c r="I78" s="32" t="str">
        <f t="shared" si="6"/>
        <v>#NAME?</v>
      </c>
      <c r="J78" s="2"/>
      <c r="K78" s="2"/>
      <c r="L78" s="2"/>
      <c r="M78" s="2"/>
      <c r="N78" s="2"/>
      <c r="O78" s="2"/>
      <c r="P78" s="2"/>
      <c r="Q78" s="2"/>
      <c r="R78" s="2"/>
      <c r="S78" s="2"/>
      <c r="T78" s="2"/>
      <c r="U78" s="2"/>
      <c r="V78" s="2"/>
      <c r="W78" s="2"/>
      <c r="X78" s="2"/>
      <c r="Y78" s="2"/>
      <c r="Z78" s="2"/>
    </row>
    <row r="79" ht="12.75" customHeight="1">
      <c r="A79" s="30">
        <v>22.0</v>
      </c>
      <c r="B79" s="31">
        <v>32.6</v>
      </c>
      <c r="C79" s="31">
        <v>5.0</v>
      </c>
      <c r="D79" s="32">
        <f t="shared" si="1"/>
        <v>34.84</v>
      </c>
      <c r="E79" s="32" t="str">
        <f t="shared" si="2"/>
        <v>#NAME?</v>
      </c>
      <c r="F79" s="32" t="str">
        <f t="shared" si="3"/>
        <v>#NAME?</v>
      </c>
      <c r="G79" s="32">
        <f t="shared" si="4"/>
        <v>4.36</v>
      </c>
      <c r="H79" s="32" t="str">
        <f t="shared" si="5"/>
        <v>#NAME?</v>
      </c>
      <c r="I79" s="32" t="str">
        <f t="shared" si="6"/>
        <v>#NAME?</v>
      </c>
      <c r="J79" s="2"/>
      <c r="K79" s="2"/>
      <c r="L79" s="2"/>
      <c r="M79" s="2"/>
      <c r="N79" s="2"/>
      <c r="O79" s="2"/>
      <c r="P79" s="2"/>
      <c r="Q79" s="2"/>
      <c r="R79" s="2"/>
      <c r="S79" s="2"/>
      <c r="T79" s="2"/>
      <c r="U79" s="2"/>
      <c r="V79" s="2"/>
      <c r="W79" s="2"/>
      <c r="X79" s="2"/>
      <c r="Y79" s="2"/>
      <c r="Z79" s="2"/>
    </row>
    <row r="80" ht="12.75" customHeight="1">
      <c r="A80" s="30">
        <v>23.0</v>
      </c>
      <c r="B80" s="31">
        <v>37.0</v>
      </c>
      <c r="C80" s="31">
        <v>4.0</v>
      </c>
      <c r="D80" s="32">
        <f t="shared" si="1"/>
        <v>34.84</v>
      </c>
      <c r="E80" s="32" t="str">
        <f t="shared" si="2"/>
        <v>#NAME?</v>
      </c>
      <c r="F80" s="32" t="str">
        <f t="shared" si="3"/>
        <v>#NAME?</v>
      </c>
      <c r="G80" s="32">
        <f t="shared" si="4"/>
        <v>4.36</v>
      </c>
      <c r="H80" s="32" t="str">
        <f t="shared" si="5"/>
        <v>#NAME?</v>
      </c>
      <c r="I80" s="32" t="str">
        <f t="shared" si="6"/>
        <v>#NAME?</v>
      </c>
      <c r="J80" s="2"/>
      <c r="K80" s="2"/>
      <c r="L80" s="2"/>
      <c r="M80" s="2"/>
      <c r="N80" s="2"/>
      <c r="O80" s="2"/>
      <c r="P80" s="2"/>
      <c r="Q80" s="2"/>
      <c r="R80" s="2"/>
      <c r="S80" s="2"/>
      <c r="T80" s="2"/>
      <c r="U80" s="2"/>
      <c r="V80" s="2"/>
      <c r="W80" s="2"/>
      <c r="X80" s="2"/>
      <c r="Y80" s="2"/>
      <c r="Z80" s="2"/>
    </row>
    <row r="81" ht="12.75" customHeight="1">
      <c r="A81" s="30">
        <v>24.0</v>
      </c>
      <c r="B81" s="31">
        <v>34.8</v>
      </c>
      <c r="C81" s="31">
        <v>3.0</v>
      </c>
      <c r="D81" s="32">
        <f t="shared" si="1"/>
        <v>34.84</v>
      </c>
      <c r="E81" s="32" t="str">
        <f t="shared" si="2"/>
        <v>#NAME?</v>
      </c>
      <c r="F81" s="32" t="str">
        <f t="shared" si="3"/>
        <v>#NAME?</v>
      </c>
      <c r="G81" s="32">
        <f t="shared" si="4"/>
        <v>4.36</v>
      </c>
      <c r="H81" s="32" t="str">
        <f t="shared" si="5"/>
        <v>#NAME?</v>
      </c>
      <c r="I81" s="32" t="str">
        <f t="shared" si="6"/>
        <v>#NAME?</v>
      </c>
      <c r="J81" s="2"/>
      <c r="K81" s="2"/>
      <c r="L81" s="2"/>
      <c r="M81" s="2"/>
      <c r="N81" s="2"/>
      <c r="O81" s="2"/>
      <c r="P81" s="2"/>
      <c r="Q81" s="2"/>
      <c r="R81" s="2"/>
      <c r="S81" s="2"/>
      <c r="T81" s="2"/>
      <c r="U81" s="2"/>
      <c r="V81" s="2"/>
      <c r="W81" s="2"/>
      <c r="X81" s="2"/>
      <c r="Y81" s="2"/>
      <c r="Z81" s="2"/>
    </row>
    <row r="82" ht="12.75" customHeight="1">
      <c r="A82" s="30">
        <v>25.0</v>
      </c>
      <c r="B82" s="31">
        <v>34.6</v>
      </c>
      <c r="C82" s="31">
        <v>4.0</v>
      </c>
      <c r="D82" s="32">
        <f t="shared" si="1"/>
        <v>34.84</v>
      </c>
      <c r="E82" s="32" t="str">
        <f t="shared" si="2"/>
        <v>#NAME?</v>
      </c>
      <c r="F82" s="32" t="str">
        <f t="shared" si="3"/>
        <v>#NAME?</v>
      </c>
      <c r="G82" s="32">
        <f t="shared" si="4"/>
        <v>4.36</v>
      </c>
      <c r="H82" s="32" t="str">
        <f t="shared" si="5"/>
        <v>#NAME?</v>
      </c>
      <c r="I82" s="32" t="str">
        <f t="shared" si="6"/>
        <v>#NAME?</v>
      </c>
      <c r="J82" s="2"/>
      <c r="K82" s="2"/>
      <c r="L82" s="2"/>
      <c r="M82" s="2"/>
      <c r="N82" s="2"/>
      <c r="O82" s="2"/>
      <c r="P82" s="2"/>
      <c r="Q82" s="2"/>
      <c r="R82" s="2"/>
      <c r="S82" s="2"/>
      <c r="T82" s="2"/>
      <c r="U82" s="2"/>
      <c r="V82" s="2"/>
      <c r="W82" s="2"/>
      <c r="X82" s="2"/>
      <c r="Y82" s="2"/>
      <c r="Z82" s="2"/>
    </row>
    <row r="83" ht="12.75" customHeight="1">
      <c r="A83" s="33"/>
      <c r="B83" s="34"/>
      <c r="C83" s="34"/>
      <c r="D83" s="34"/>
      <c r="E83" s="34"/>
      <c r="F83" s="34"/>
      <c r="G83" s="34"/>
      <c r="H83" s="34"/>
      <c r="I83" s="34"/>
      <c r="J83" s="2"/>
      <c r="K83" s="2"/>
      <c r="L83" s="2"/>
      <c r="M83" s="2"/>
      <c r="N83" s="2"/>
      <c r="O83" s="2"/>
      <c r="P83" s="2"/>
      <c r="Q83" s="2"/>
      <c r="R83" s="2"/>
      <c r="S83" s="2"/>
      <c r="T83" s="2"/>
      <c r="U83" s="2"/>
      <c r="V83" s="2"/>
      <c r="W83" s="2"/>
      <c r="X83" s="2"/>
      <c r="Y83" s="2"/>
      <c r="Z83" s="2"/>
    </row>
    <row r="84" ht="12.75" customHeight="1">
      <c r="A84" s="35" t="s">
        <v>66</v>
      </c>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3:B3"/>
  </mergeCells>
  <conditionalFormatting sqref="C6">
    <cfRule type="cellIs" dxfId="0" priority="1" stopIfTrue="1" operator="notBetween">
      <formula>2</formula>
      <formula>25</formula>
    </cfRule>
  </conditionalFormatting>
  <hyperlinks>
    <hyperlink r:id="rId2" ref="K3"/>
  </hyperlinks>
  <printOptions horizontalCentered="1"/>
  <pageMargins bottom="0.5" footer="0.0" header="0.0" left="0.5" right="0.5" top="0.5"/>
  <pageSetup fitToHeight="0" orientation="portrait"/>
  <headerFooter>
    <oddFooter>&amp;L01+049https://www.vertex42.com/ExcelTemplates/control-chart.html&amp;R01+049© 2009 Vertex42 LLC</oddFooter>
  </headerFooter>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9.63"/>
    <col customWidth="1" min="2" max="2" width="12.75"/>
    <col customWidth="1" min="3" max="3" width="11.25"/>
    <col customWidth="1" min="4" max="5" width="10.75"/>
    <col customWidth="1" min="6" max="6" width="12.13"/>
    <col customWidth="1" min="7" max="7" width="8.75"/>
    <col customWidth="1" min="8" max="8" width="10.75"/>
    <col customWidth="1" min="9" max="9" width="8.75"/>
    <col customWidth="1" min="10" max="10" width="5.75"/>
    <col customWidth="1" min="11" max="13" width="13.38"/>
    <col customWidth="1" min="14" max="26" width="9.13"/>
  </cols>
  <sheetData>
    <row r="1" ht="30.0" customHeight="1">
      <c r="A1" s="1" t="s">
        <v>67</v>
      </c>
      <c r="B1" s="2"/>
      <c r="C1" s="2"/>
      <c r="D1" s="2"/>
      <c r="E1" s="2"/>
      <c r="F1" s="2"/>
      <c r="G1" s="2"/>
      <c r="H1" s="2"/>
      <c r="I1" s="2"/>
      <c r="J1" s="2"/>
      <c r="K1" s="2"/>
      <c r="L1" s="2"/>
      <c r="M1" s="2"/>
      <c r="N1" s="2"/>
      <c r="O1" s="2"/>
      <c r="P1" s="2"/>
      <c r="Q1" s="2"/>
      <c r="R1" s="2"/>
      <c r="S1" s="2"/>
      <c r="T1" s="2"/>
      <c r="U1" s="2"/>
      <c r="V1" s="2"/>
      <c r="W1" s="2"/>
      <c r="X1" s="2"/>
      <c r="Y1" s="2"/>
      <c r="Z1" s="2"/>
    </row>
    <row r="2" ht="12.75" customHeight="1">
      <c r="A2" s="3" t="s">
        <v>1</v>
      </c>
      <c r="B2" s="2"/>
      <c r="C2" s="2"/>
      <c r="D2" s="2"/>
      <c r="E2" s="2"/>
      <c r="F2" s="2"/>
      <c r="G2" s="2"/>
      <c r="H2" s="2"/>
      <c r="I2" s="2"/>
      <c r="J2" s="2"/>
      <c r="K2" s="2" t="s">
        <v>2</v>
      </c>
      <c r="L2" s="2"/>
      <c r="M2" s="2"/>
      <c r="N2" s="2"/>
      <c r="O2" s="2"/>
      <c r="P2" s="2"/>
      <c r="Q2" s="2"/>
      <c r="R2" s="2"/>
      <c r="S2" s="2"/>
      <c r="T2" s="2"/>
      <c r="U2" s="2"/>
      <c r="V2" s="2"/>
      <c r="W2" s="2"/>
      <c r="X2" s="2"/>
      <c r="Y2" s="2"/>
      <c r="Z2" s="2"/>
    </row>
    <row r="3" ht="12.75" customHeight="1">
      <c r="A3" s="4" t="s">
        <v>3</v>
      </c>
      <c r="C3" s="4"/>
      <c r="D3" s="5"/>
      <c r="E3" s="2"/>
      <c r="F3" s="3"/>
      <c r="G3" s="2"/>
      <c r="H3" s="2"/>
      <c r="I3" s="2"/>
      <c r="J3" s="2"/>
      <c r="K3" s="6" t="s">
        <v>4</v>
      </c>
      <c r="L3" s="2"/>
      <c r="M3" s="2"/>
      <c r="N3" s="2"/>
      <c r="O3" s="2"/>
      <c r="P3" s="2"/>
      <c r="Q3" s="2"/>
      <c r="R3" s="2"/>
      <c r="S3" s="2"/>
      <c r="T3" s="2"/>
      <c r="U3" s="2"/>
      <c r="V3" s="2"/>
      <c r="W3" s="2"/>
      <c r="X3" s="2"/>
      <c r="Y3" s="2"/>
      <c r="Z3" s="2"/>
    </row>
    <row r="4" ht="12.75" customHeight="1">
      <c r="A4" s="2"/>
      <c r="B4" s="7"/>
      <c r="C4" s="7"/>
      <c r="D4" s="5"/>
      <c r="E4" s="2"/>
      <c r="F4" s="3"/>
      <c r="G4" s="3"/>
      <c r="H4" s="2"/>
      <c r="I4" s="2"/>
      <c r="J4" s="2"/>
      <c r="K4" s="2"/>
      <c r="L4" s="2"/>
      <c r="M4" s="2"/>
      <c r="N4" s="2"/>
      <c r="O4" s="2"/>
      <c r="P4" s="2"/>
      <c r="Q4" s="2"/>
      <c r="R4" s="2"/>
      <c r="S4" s="2"/>
      <c r="T4" s="2"/>
      <c r="U4" s="2"/>
      <c r="V4" s="2"/>
      <c r="W4" s="2"/>
      <c r="X4" s="2"/>
      <c r="Y4" s="2"/>
      <c r="Z4" s="2"/>
    </row>
    <row r="5" ht="12.75" customHeight="1">
      <c r="A5" s="2"/>
      <c r="B5" s="5" t="s">
        <v>5</v>
      </c>
      <c r="C5" s="8" t="s">
        <v>6</v>
      </c>
      <c r="D5" s="9"/>
      <c r="E5" s="10"/>
      <c r="F5" s="2"/>
      <c r="G5" s="2"/>
      <c r="H5" s="2"/>
      <c r="I5" s="2"/>
      <c r="J5" s="2"/>
      <c r="K5" s="2"/>
      <c r="L5" s="2"/>
      <c r="M5" s="2"/>
      <c r="N5" s="2"/>
      <c r="O5" s="2"/>
      <c r="P5" s="2"/>
      <c r="Q5" s="2"/>
      <c r="R5" s="2"/>
      <c r="S5" s="2"/>
      <c r="T5" s="2"/>
      <c r="U5" s="2"/>
      <c r="V5" s="2"/>
      <c r="W5" s="2"/>
      <c r="X5" s="2"/>
      <c r="Y5" s="2"/>
      <c r="Z5" s="2"/>
    </row>
    <row r="6" ht="12.75" customHeight="1">
      <c r="A6" s="2"/>
      <c r="B6" s="7" t="s">
        <v>68</v>
      </c>
      <c r="C6" s="11">
        <v>4.0</v>
      </c>
      <c r="D6" s="2"/>
      <c r="E6" s="2"/>
      <c r="F6" s="2"/>
      <c r="G6" s="2"/>
      <c r="H6" s="2"/>
      <c r="I6" s="2"/>
      <c r="J6" s="2"/>
      <c r="K6" s="12" t="s">
        <v>8</v>
      </c>
      <c r="L6" s="12"/>
      <c r="M6" s="12"/>
      <c r="N6" s="2"/>
      <c r="O6" s="2"/>
      <c r="P6" s="2"/>
      <c r="Q6" s="2"/>
      <c r="R6" s="2"/>
      <c r="S6" s="2"/>
      <c r="T6" s="2"/>
      <c r="U6" s="2"/>
      <c r="V6" s="2"/>
      <c r="W6" s="2"/>
      <c r="X6" s="2"/>
      <c r="Y6" s="2"/>
      <c r="Z6" s="2"/>
    </row>
    <row r="7" ht="12.75" customHeight="1">
      <c r="A7" s="2"/>
      <c r="B7" s="13" t="s">
        <v>9</v>
      </c>
      <c r="C7" s="11">
        <v>3.0</v>
      </c>
      <c r="D7" s="2"/>
      <c r="E7" s="2"/>
      <c r="F7" s="2"/>
      <c r="G7" s="2"/>
      <c r="H7" s="2"/>
      <c r="I7" s="2"/>
      <c r="J7" s="2"/>
      <c r="K7" s="14" t="s">
        <v>10</v>
      </c>
      <c r="L7" s="2"/>
      <c r="M7" s="2"/>
      <c r="N7" s="2"/>
      <c r="O7" s="2"/>
      <c r="P7" s="2"/>
      <c r="Q7" s="2"/>
      <c r="R7" s="2"/>
      <c r="S7" s="2"/>
      <c r="T7" s="2"/>
      <c r="U7" s="2"/>
      <c r="V7" s="2"/>
      <c r="W7" s="2"/>
      <c r="X7" s="2"/>
      <c r="Y7" s="2"/>
      <c r="Z7" s="2"/>
    </row>
    <row r="8" ht="12.75" customHeight="1">
      <c r="A8" s="2"/>
      <c r="B8" s="2"/>
      <c r="C8" s="2"/>
      <c r="D8" s="2"/>
      <c r="E8" s="2"/>
      <c r="F8" s="2"/>
      <c r="G8" s="2"/>
      <c r="H8" s="2"/>
      <c r="I8" s="2"/>
      <c r="J8" s="2"/>
      <c r="K8" s="14" t="s">
        <v>69</v>
      </c>
      <c r="L8" s="2"/>
      <c r="M8" s="2"/>
      <c r="N8" s="2"/>
      <c r="O8" s="2"/>
      <c r="P8" s="2"/>
      <c r="Q8" s="2"/>
      <c r="R8" s="2"/>
      <c r="S8" s="2"/>
      <c r="T8" s="2"/>
      <c r="U8" s="2"/>
      <c r="V8" s="2"/>
      <c r="W8" s="2"/>
      <c r="X8" s="2"/>
      <c r="Y8" s="2"/>
      <c r="Z8" s="2"/>
    </row>
    <row r="9" ht="12.75" customHeight="1">
      <c r="A9" s="2"/>
      <c r="B9" s="2"/>
      <c r="C9" s="2"/>
      <c r="D9" s="2"/>
      <c r="E9" s="2"/>
      <c r="F9" s="2"/>
      <c r="G9" s="2"/>
      <c r="H9" s="2"/>
      <c r="I9" s="2"/>
      <c r="J9" s="2"/>
      <c r="K9" s="14" t="s">
        <v>70</v>
      </c>
      <c r="L9" s="2"/>
      <c r="M9" s="2"/>
      <c r="N9" s="2"/>
      <c r="O9" s="2"/>
      <c r="P9" s="2"/>
      <c r="Q9" s="2"/>
      <c r="R9" s="2"/>
      <c r="S9" s="2"/>
      <c r="T9" s="2"/>
      <c r="U9" s="2"/>
      <c r="V9" s="2"/>
      <c r="W9" s="2"/>
      <c r="X9" s="2"/>
      <c r="Y9" s="2"/>
      <c r="Z9" s="2"/>
    </row>
    <row r="10" ht="12.75" customHeight="1">
      <c r="A10" s="2"/>
      <c r="B10" s="2"/>
      <c r="C10" s="2"/>
      <c r="D10" s="2"/>
      <c r="E10" s="2"/>
      <c r="F10" s="2"/>
      <c r="G10" s="2"/>
      <c r="H10" s="2"/>
      <c r="I10" s="2"/>
      <c r="J10" s="2"/>
      <c r="K10" s="14" t="s">
        <v>71</v>
      </c>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15" t="s">
        <v>72</v>
      </c>
      <c r="L11" s="2"/>
      <c r="M11" s="2"/>
      <c r="N11" s="2"/>
      <c r="O11" s="2"/>
      <c r="P11" s="2"/>
      <c r="Q11" s="2"/>
      <c r="R11" s="2"/>
      <c r="S11" s="2"/>
      <c r="T11" s="2"/>
      <c r="U11" s="2"/>
      <c r="V11" s="2"/>
      <c r="W11" s="2"/>
      <c r="X11" s="2"/>
      <c r="Y11" s="2"/>
      <c r="Z11" s="2"/>
    </row>
    <row r="12" ht="12.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14" t="s">
        <v>14</v>
      </c>
      <c r="L13" s="2"/>
      <c r="M13" s="2"/>
      <c r="N13" s="2"/>
      <c r="O13" s="2"/>
      <c r="P13" s="2"/>
      <c r="Q13" s="2"/>
      <c r="R13" s="2"/>
      <c r="S13" s="2"/>
      <c r="T13" s="2"/>
      <c r="U13" s="2"/>
      <c r="V13" s="2"/>
      <c r="W13" s="2"/>
      <c r="X13" s="2"/>
      <c r="Y13" s="2"/>
      <c r="Z13" s="2"/>
    </row>
    <row r="14" ht="12.75" customHeight="1">
      <c r="A14" s="2"/>
      <c r="B14" s="2"/>
      <c r="C14" s="2"/>
      <c r="D14" s="2"/>
      <c r="E14" s="2"/>
      <c r="F14" s="2"/>
      <c r="G14" s="2"/>
      <c r="H14" s="2"/>
      <c r="I14" s="2"/>
      <c r="J14" s="2"/>
      <c r="K14" s="15" t="s">
        <v>15</v>
      </c>
      <c r="L14" s="2"/>
      <c r="M14" s="2"/>
      <c r="N14" s="2"/>
      <c r="O14" s="2"/>
      <c r="P14" s="2"/>
      <c r="Q14" s="2"/>
      <c r="R14" s="2"/>
      <c r="S14" s="2"/>
      <c r="T14" s="2"/>
      <c r="U14" s="2"/>
      <c r="V14" s="2"/>
      <c r="W14" s="2"/>
      <c r="X14" s="2"/>
      <c r="Y14" s="2"/>
      <c r="Z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2.75" customHeight="1">
      <c r="A16" s="2"/>
      <c r="B16" s="2"/>
      <c r="C16" s="2"/>
      <c r="D16" s="2"/>
      <c r="E16" s="2"/>
      <c r="F16" s="2"/>
      <c r="G16" s="2"/>
      <c r="H16" s="2"/>
      <c r="I16" s="2"/>
      <c r="J16" s="2"/>
      <c r="K16" s="14" t="s">
        <v>16</v>
      </c>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15" t="s">
        <v>17</v>
      </c>
      <c r="L17" s="2"/>
      <c r="M17" s="2"/>
      <c r="N17" s="2"/>
      <c r="O17" s="2"/>
      <c r="P17" s="2"/>
      <c r="Q17" s="2"/>
      <c r="R17" s="2"/>
      <c r="S17" s="2"/>
      <c r="T17" s="2"/>
      <c r="U17" s="2"/>
      <c r="V17" s="2"/>
      <c r="W17" s="2"/>
      <c r="X17" s="2"/>
      <c r="Y17" s="2"/>
      <c r="Z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14" t="s">
        <v>73</v>
      </c>
      <c r="L19" s="2"/>
      <c r="M19" s="2"/>
      <c r="N19" s="2"/>
      <c r="O19" s="2"/>
      <c r="P19" s="2"/>
      <c r="Q19" s="2"/>
      <c r="R19" s="2"/>
      <c r="S19" s="2"/>
      <c r="T19" s="2"/>
      <c r="U19" s="2"/>
      <c r="V19" s="2"/>
      <c r="W19" s="2"/>
      <c r="X19" s="2"/>
      <c r="Y19" s="2"/>
      <c r="Z19" s="2"/>
    </row>
    <row r="20" ht="12.75" customHeight="1">
      <c r="A20" s="2"/>
      <c r="B20" s="2"/>
      <c r="C20" s="2"/>
      <c r="D20" s="2"/>
      <c r="E20" s="2"/>
      <c r="F20" s="2"/>
      <c r="G20" s="2"/>
      <c r="H20" s="2"/>
      <c r="I20" s="2"/>
      <c r="J20" s="2"/>
      <c r="K20" s="14" t="s">
        <v>19</v>
      </c>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15" t="s">
        <v>20</v>
      </c>
      <c r="L21" s="2"/>
      <c r="M21" s="2"/>
      <c r="N21" s="2"/>
      <c r="O21" s="2"/>
      <c r="P21" s="2"/>
      <c r="Q21" s="2"/>
      <c r="R21" s="2"/>
      <c r="S21" s="2"/>
      <c r="T21" s="2"/>
      <c r="U21" s="2"/>
      <c r="V21" s="2"/>
      <c r="W21" s="2"/>
      <c r="X21" s="2"/>
      <c r="Y21" s="2"/>
      <c r="Z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
      <c r="B23" s="2"/>
      <c r="C23" s="2"/>
      <c r="D23" s="2"/>
      <c r="E23" s="2"/>
      <c r="F23" s="2"/>
      <c r="G23" s="2"/>
      <c r="H23" s="2"/>
      <c r="I23" s="2"/>
      <c r="J23" s="2"/>
      <c r="K23" s="15" t="s">
        <v>21</v>
      </c>
      <c r="L23" s="2"/>
      <c r="M23" s="2"/>
      <c r="N23" s="2"/>
      <c r="O23" s="2"/>
      <c r="P23" s="2"/>
      <c r="Q23" s="2"/>
      <c r="R23" s="2"/>
      <c r="S23" s="2"/>
      <c r="T23" s="2"/>
      <c r="U23" s="2"/>
      <c r="V23" s="2"/>
      <c r="W23" s="2"/>
      <c r="X23" s="2"/>
      <c r="Y23" s="2"/>
      <c r="Z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
      <c r="B25" s="2"/>
      <c r="C25" s="2"/>
      <c r="D25" s="2"/>
      <c r="E25" s="2"/>
      <c r="F25" s="2"/>
      <c r="G25" s="2"/>
      <c r="H25" s="2"/>
      <c r="I25" s="2"/>
      <c r="J25" s="2"/>
      <c r="K25" s="14" t="s">
        <v>22</v>
      </c>
      <c r="L25" s="2"/>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14" t="s">
        <v>23</v>
      </c>
      <c r="L26" s="2"/>
      <c r="M26" s="2"/>
      <c r="N26" s="2"/>
      <c r="O26" s="2"/>
      <c r="P26" s="2"/>
      <c r="Q26" s="2"/>
      <c r="R26" s="2"/>
      <c r="S26" s="2"/>
      <c r="T26" s="2"/>
      <c r="U26" s="2"/>
      <c r="V26" s="2"/>
      <c r="W26" s="2"/>
      <c r="X26" s="2"/>
      <c r="Y26" s="2"/>
      <c r="Z26" s="2"/>
    </row>
    <row r="27" ht="12.75" customHeight="1">
      <c r="A27" s="2"/>
      <c r="B27" s="2"/>
      <c r="C27" s="2"/>
      <c r="D27" s="2"/>
      <c r="E27" s="2"/>
      <c r="F27" s="2"/>
      <c r="G27" s="2"/>
      <c r="H27" s="2"/>
      <c r="I27" s="2"/>
      <c r="J27" s="2"/>
      <c r="K27" s="14" t="s">
        <v>24</v>
      </c>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14" t="s">
        <v>25</v>
      </c>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15" t="s">
        <v>26</v>
      </c>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14" t="s">
        <v>27</v>
      </c>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14" t="s">
        <v>28</v>
      </c>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14" t="s">
        <v>29</v>
      </c>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15" t="s">
        <v>30</v>
      </c>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16" t="s">
        <v>31</v>
      </c>
      <c r="B40" s="16"/>
      <c r="C40" s="16"/>
      <c r="D40" s="16"/>
      <c r="E40" s="2"/>
      <c r="F40" s="16" t="s">
        <v>32</v>
      </c>
      <c r="G40" s="16"/>
      <c r="H40" s="16"/>
      <c r="I40" s="16"/>
      <c r="J40" s="2"/>
      <c r="K40" s="2"/>
      <c r="L40" s="2"/>
      <c r="M40" s="2"/>
      <c r="N40" s="2"/>
      <c r="O40" s="2"/>
      <c r="P40" s="2"/>
      <c r="Q40" s="2"/>
      <c r="R40" s="2"/>
      <c r="S40" s="2"/>
      <c r="T40" s="2"/>
      <c r="U40" s="2"/>
      <c r="V40" s="2"/>
      <c r="W40" s="2"/>
      <c r="X40" s="2"/>
      <c r="Y40" s="2"/>
      <c r="Z40" s="2"/>
    </row>
    <row r="41" ht="12.75" customHeight="1">
      <c r="A41" s="2"/>
      <c r="B41" s="7" t="s">
        <v>74</v>
      </c>
      <c r="C41" s="17">
        <f>AVERAGE(C58:C83)</f>
        <v>4.36</v>
      </c>
      <c r="D41" s="2"/>
      <c r="E41" s="2"/>
      <c r="F41" s="2"/>
      <c r="G41" s="7" t="s">
        <v>34</v>
      </c>
      <c r="H41" s="11">
        <v>45.0</v>
      </c>
      <c r="I41" s="2"/>
      <c r="J41" s="2"/>
      <c r="K41" s="2"/>
      <c r="L41" s="2"/>
      <c r="M41" s="2"/>
      <c r="N41" s="2"/>
      <c r="O41" s="2"/>
      <c r="P41" s="2"/>
      <c r="Q41" s="2"/>
      <c r="R41" s="2"/>
      <c r="S41" s="2"/>
      <c r="T41" s="2"/>
      <c r="U41" s="2"/>
      <c r="V41" s="2"/>
      <c r="W41" s="2"/>
      <c r="X41" s="2"/>
      <c r="Y41" s="2"/>
      <c r="Z41" s="2"/>
    </row>
    <row r="42" ht="12.75" customHeight="1">
      <c r="A42" s="2"/>
      <c r="B42" s="7" t="s">
        <v>75</v>
      </c>
      <c r="C42" s="36">
        <f>SQRT(2/(C6-1))*((C6-2)/2*EXP(GAMMALN((C6-2)/2)))/(((C6-3)/2)*EXP(GAMMALN((C6-3)/2)))</f>
        <v>0.9213177319</v>
      </c>
      <c r="D42" s="2"/>
      <c r="E42" s="2"/>
      <c r="F42" s="2"/>
      <c r="G42" s="7" t="s">
        <v>36</v>
      </c>
      <c r="H42" s="11">
        <v>25.0</v>
      </c>
      <c r="I42" s="2"/>
      <c r="J42" s="2"/>
      <c r="K42" s="2"/>
      <c r="L42" s="2"/>
      <c r="M42" s="2"/>
      <c r="N42" s="2"/>
      <c r="O42" s="2"/>
      <c r="P42" s="2"/>
      <c r="Q42" s="2"/>
      <c r="R42" s="2"/>
      <c r="S42" s="2"/>
      <c r="T42" s="2"/>
      <c r="U42" s="2"/>
      <c r="V42" s="2"/>
      <c r="W42" s="2"/>
      <c r="X42" s="2"/>
      <c r="Y42" s="2"/>
      <c r="Z42" s="2"/>
    </row>
    <row r="43" ht="12.75" customHeight="1">
      <c r="A43" s="2"/>
      <c r="B43" s="7" t="s">
        <v>76</v>
      </c>
      <c r="C43" s="17">
        <f>C41/C42</f>
        <v>4.732352205</v>
      </c>
      <c r="D43" s="2"/>
      <c r="E43" s="2"/>
      <c r="F43" s="2"/>
      <c r="G43" s="7" t="s">
        <v>77</v>
      </c>
      <c r="H43" s="19">
        <f>IF(OR(H41="",H42="")," - ",(H41-H42)/(6*C43))</f>
        <v>0.7043713547</v>
      </c>
      <c r="I43" s="2"/>
      <c r="J43" s="2"/>
      <c r="K43" s="2"/>
      <c r="L43" s="2"/>
      <c r="M43" s="2"/>
      <c r="N43" s="2"/>
      <c r="O43" s="2"/>
      <c r="P43" s="2"/>
      <c r="Q43" s="2"/>
      <c r="R43" s="2"/>
      <c r="S43" s="2"/>
      <c r="T43" s="2"/>
      <c r="U43" s="2"/>
      <c r="V43" s="2"/>
      <c r="W43" s="2"/>
      <c r="X43" s="2"/>
      <c r="Y43" s="2"/>
      <c r="Z43" s="2"/>
    </row>
    <row r="44" ht="12.75" customHeight="1">
      <c r="A44" s="2"/>
      <c r="B44" s="7" t="s">
        <v>78</v>
      </c>
      <c r="C44" s="17">
        <f>AVERAGE(B58:B83)</f>
        <v>34.84</v>
      </c>
      <c r="D44" s="2"/>
      <c r="E44" s="2"/>
      <c r="F44" s="2"/>
      <c r="G44" s="7" t="s">
        <v>40</v>
      </c>
      <c r="H44" s="19">
        <f>IF(H41=""," - ",(H41-C44)/(3*C43))</f>
        <v>0.7156412964</v>
      </c>
      <c r="I44" s="2"/>
      <c r="J44" s="2"/>
      <c r="K44" s="2"/>
      <c r="L44" s="2"/>
      <c r="M44" s="2"/>
      <c r="N44" s="2"/>
      <c r="O44" s="2"/>
      <c r="P44" s="2"/>
      <c r="Q44" s="2"/>
      <c r="R44" s="2"/>
      <c r="S44" s="2"/>
      <c r="T44" s="2"/>
      <c r="U44" s="2"/>
      <c r="V44" s="2"/>
      <c r="W44" s="2"/>
      <c r="X44" s="2"/>
      <c r="Y44" s="2"/>
      <c r="Z44" s="2"/>
    </row>
    <row r="45" ht="12.75" customHeight="1">
      <c r="A45" s="2"/>
      <c r="B45" s="20" t="s">
        <v>79</v>
      </c>
      <c r="C45" s="17">
        <f>C43/SQRT(C6)</f>
        <v>2.366176102</v>
      </c>
      <c r="D45" s="2"/>
      <c r="E45" s="2"/>
      <c r="F45" s="2"/>
      <c r="G45" s="7" t="s">
        <v>41</v>
      </c>
      <c r="H45" s="19">
        <f>IF(H42=""," - ",(C44-H42)/(3*C43))</f>
        <v>0.693101413</v>
      </c>
      <c r="I45" s="2"/>
      <c r="J45" s="2"/>
      <c r="K45" s="2"/>
      <c r="L45" s="2"/>
      <c r="M45" s="2"/>
      <c r="N45" s="2"/>
      <c r="O45" s="2"/>
      <c r="P45" s="2"/>
      <c r="Q45" s="2"/>
      <c r="R45" s="2"/>
      <c r="S45" s="2"/>
      <c r="T45" s="2"/>
      <c r="U45" s="2"/>
      <c r="V45" s="2"/>
      <c r="W45" s="2"/>
      <c r="X45" s="2"/>
      <c r="Y45" s="2"/>
      <c r="Z45" s="2"/>
    </row>
    <row r="46" ht="12.75" customHeight="1">
      <c r="A46" s="2"/>
      <c r="B46" s="20" t="s">
        <v>80</v>
      </c>
      <c r="C46" s="17">
        <f>C43*SQRT(1-C42^2)</f>
        <v>1.839988421</v>
      </c>
      <c r="D46" s="2"/>
      <c r="E46" s="2"/>
      <c r="F46" s="2"/>
      <c r="G46" s="7" t="s">
        <v>81</v>
      </c>
      <c r="H46" s="19">
        <f>IF(AND(H41="",H42="")," - ",MIN(H45,H44))</f>
        <v>0.693101413</v>
      </c>
      <c r="I46" s="2"/>
      <c r="J46" s="2"/>
      <c r="K46" s="2"/>
      <c r="L46" s="2"/>
      <c r="M46" s="2"/>
      <c r="N46" s="2"/>
      <c r="O46" s="2"/>
      <c r="P46" s="2"/>
      <c r="Q46" s="2"/>
      <c r="R46" s="2"/>
      <c r="S46" s="2"/>
      <c r="T46" s="2"/>
      <c r="U46" s="2"/>
      <c r="V46" s="2"/>
      <c r="W46" s="2"/>
      <c r="X46" s="2"/>
      <c r="Y46" s="2"/>
      <c r="Z46" s="2"/>
    </row>
    <row r="47" ht="12.75" customHeight="1">
      <c r="A47" s="2"/>
      <c r="B47" s="20"/>
      <c r="C47" s="17"/>
      <c r="D47" s="2"/>
      <c r="E47" s="2"/>
      <c r="F47" s="2"/>
      <c r="G47" s="7" t="s">
        <v>43</v>
      </c>
      <c r="H47" s="21">
        <f>IF(H41="",IF(H42=""," - ",1-NORMSDIST((H42-C44)/C43)),IF(H42="",NORMSDIST((H41-C44)/C43),NORMSDIST((H41-C44)/C43)-NORMSDIST((H42-C44)/C43)))</f>
        <v>0.9653056314</v>
      </c>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2" t="s">
        <v>44</v>
      </c>
      <c r="B49" s="23"/>
      <c r="C49" s="23"/>
      <c r="D49" s="23"/>
      <c r="E49" s="2"/>
      <c r="F49" s="22" t="s">
        <v>82</v>
      </c>
      <c r="G49" s="23"/>
      <c r="H49" s="23"/>
      <c r="I49" s="23"/>
      <c r="J49" s="2"/>
      <c r="K49" s="2"/>
      <c r="L49" s="2"/>
      <c r="M49" s="2"/>
      <c r="N49" s="2"/>
      <c r="O49" s="2"/>
      <c r="P49" s="2"/>
      <c r="Q49" s="2"/>
      <c r="R49" s="2"/>
      <c r="S49" s="2"/>
      <c r="T49" s="2"/>
      <c r="U49" s="2"/>
      <c r="V49" s="2"/>
      <c r="W49" s="2"/>
      <c r="X49" s="2"/>
      <c r="Y49" s="2"/>
      <c r="Z49" s="2"/>
    </row>
    <row r="50" ht="12.75" customHeight="1">
      <c r="A50" s="2"/>
      <c r="B50" s="7" t="s">
        <v>83</v>
      </c>
      <c r="C50" s="17">
        <f>C44</f>
        <v>34.84</v>
      </c>
      <c r="D50" s="2"/>
      <c r="E50" s="2"/>
      <c r="F50" s="2"/>
      <c r="G50" s="7" t="s">
        <v>84</v>
      </c>
      <c r="H50" s="17">
        <f>C41</f>
        <v>4.36</v>
      </c>
      <c r="I50" s="2"/>
      <c r="J50" s="2"/>
      <c r="K50" s="2"/>
      <c r="L50" s="2"/>
      <c r="M50" s="2"/>
      <c r="N50" s="2"/>
      <c r="O50" s="2"/>
      <c r="P50" s="2"/>
      <c r="Q50" s="2"/>
      <c r="R50" s="2"/>
      <c r="S50" s="2"/>
      <c r="T50" s="2"/>
      <c r="U50" s="2"/>
      <c r="V50" s="2"/>
      <c r="W50" s="2"/>
      <c r="X50" s="2"/>
      <c r="Y50" s="2"/>
      <c r="Z50" s="2"/>
    </row>
    <row r="51" ht="12.75" customHeight="1">
      <c r="A51" s="2"/>
      <c r="B51" s="7" t="s">
        <v>85</v>
      </c>
      <c r="C51" s="17">
        <f>C50+C7*C45</f>
        <v>41.93852831</v>
      </c>
      <c r="D51" s="2"/>
      <c r="E51" s="2"/>
      <c r="F51" s="2"/>
      <c r="G51" s="7" t="s">
        <v>86</v>
      </c>
      <c r="H51" s="17">
        <f>C41*(1+C7*SQRT(1-C42^2)/C42)</f>
        <v>9.879965264</v>
      </c>
      <c r="I51" s="2"/>
      <c r="J51" s="2"/>
      <c r="K51" s="2"/>
      <c r="L51" s="2"/>
      <c r="M51" s="2"/>
      <c r="N51" s="2"/>
      <c r="O51" s="2"/>
      <c r="P51" s="2"/>
      <c r="Q51" s="2"/>
      <c r="R51" s="2"/>
      <c r="S51" s="2"/>
      <c r="T51" s="2"/>
      <c r="U51" s="2"/>
      <c r="V51" s="2"/>
      <c r="W51" s="2"/>
      <c r="X51" s="2"/>
      <c r="Y51" s="2"/>
      <c r="Z51" s="2"/>
    </row>
    <row r="52" ht="12.75" customHeight="1">
      <c r="A52" s="2"/>
      <c r="B52" s="7" t="s">
        <v>87</v>
      </c>
      <c r="C52" s="17">
        <f>C50-C7*C45</f>
        <v>27.74147169</v>
      </c>
      <c r="D52" s="2"/>
      <c r="E52" s="2"/>
      <c r="F52" s="2"/>
      <c r="G52" s="7" t="s">
        <v>88</v>
      </c>
      <c r="H52" s="17">
        <f>C41*MAX(0,(1-C7*SQRT(1-C42^2)/C42))</f>
        <v>0</v>
      </c>
      <c r="I52" s="2"/>
      <c r="J52" s="2"/>
      <c r="K52" s="2"/>
      <c r="L52" s="2"/>
      <c r="M52" s="2"/>
      <c r="N52" s="2"/>
      <c r="O52" s="2"/>
      <c r="P52" s="2"/>
      <c r="Q52" s="2"/>
      <c r="R52" s="2"/>
      <c r="S52" s="2"/>
      <c r="T52" s="2"/>
      <c r="U52" s="2"/>
      <c r="V52" s="2"/>
      <c r="W52" s="2"/>
      <c r="X52" s="2"/>
      <c r="Y52" s="2"/>
      <c r="Z52" s="2"/>
    </row>
    <row r="53" ht="12.75" customHeight="1">
      <c r="A53" s="2"/>
      <c r="B53" s="20" t="s">
        <v>54</v>
      </c>
      <c r="C53" s="24">
        <f>2*(1-NORMSDIST(C7))</f>
        <v>0.002699796063</v>
      </c>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7" t="s">
        <v>55</v>
      </c>
      <c r="C54" s="25">
        <f>1/C53</f>
        <v>370.3983473</v>
      </c>
      <c r="D54" s="26" t="s">
        <v>56</v>
      </c>
      <c r="E54" s="2"/>
      <c r="F54" s="2"/>
      <c r="G54" s="2"/>
      <c r="H54" s="7"/>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7" t="s">
        <v>57</v>
      </c>
      <c r="B56" s="2"/>
      <c r="C56" s="2"/>
      <c r="D56" s="27" t="s">
        <v>58</v>
      </c>
      <c r="E56" s="2"/>
      <c r="F56" s="2"/>
      <c r="G56" s="27" t="s">
        <v>59</v>
      </c>
      <c r="H56" s="7"/>
      <c r="I56" s="2"/>
      <c r="J56" s="2"/>
      <c r="K56" s="2"/>
      <c r="L56" s="2"/>
      <c r="M56" s="2"/>
      <c r="N56" s="2"/>
      <c r="O56" s="2"/>
      <c r="P56" s="2"/>
      <c r="Q56" s="2"/>
      <c r="R56" s="2"/>
      <c r="S56" s="2"/>
      <c r="T56" s="2"/>
      <c r="U56" s="2"/>
      <c r="V56" s="2"/>
      <c r="W56" s="2"/>
      <c r="X56" s="2"/>
      <c r="Y56" s="2"/>
      <c r="Z56" s="2"/>
    </row>
    <row r="57" ht="12.75" customHeight="1">
      <c r="A57" s="28" t="s">
        <v>60</v>
      </c>
      <c r="B57" s="28" t="s">
        <v>61</v>
      </c>
      <c r="C57" s="28" t="s">
        <v>89</v>
      </c>
      <c r="D57" s="29" t="s">
        <v>63</v>
      </c>
      <c r="E57" s="29" t="s">
        <v>64</v>
      </c>
      <c r="F57" s="29" t="s">
        <v>65</v>
      </c>
      <c r="G57" s="29" t="s">
        <v>63</v>
      </c>
      <c r="H57" s="29" t="s">
        <v>64</v>
      </c>
      <c r="I57" s="29" t="s">
        <v>65</v>
      </c>
      <c r="J57" s="2"/>
      <c r="K57" s="2"/>
      <c r="L57" s="2"/>
      <c r="M57" s="2"/>
      <c r="N57" s="2"/>
      <c r="O57" s="2"/>
      <c r="P57" s="2"/>
      <c r="Q57" s="2"/>
      <c r="R57" s="2"/>
      <c r="S57" s="2"/>
      <c r="T57" s="2"/>
      <c r="U57" s="2"/>
      <c r="V57" s="2"/>
      <c r="W57" s="2"/>
      <c r="X57" s="2"/>
      <c r="Y57" s="2"/>
      <c r="Z57" s="2"/>
    </row>
    <row r="58" ht="12.75" customHeight="1">
      <c r="A58" s="30">
        <v>1.0</v>
      </c>
      <c r="B58" s="31">
        <v>35.6</v>
      </c>
      <c r="C58" s="31">
        <v>4.0</v>
      </c>
      <c r="D58" s="32">
        <f t="shared" ref="D58:D82" si="1">$C$50</f>
        <v>34.84</v>
      </c>
      <c r="E58" s="32">
        <f t="shared" ref="E58:E82" si="2">$C$51</f>
        <v>41.93852831</v>
      </c>
      <c r="F58" s="32">
        <f t="shared" ref="F58:F82" si="3">$C$52</f>
        <v>27.74147169</v>
      </c>
      <c r="G58" s="32">
        <f t="shared" ref="G58:G82" si="4">$H$50</f>
        <v>4.36</v>
      </c>
      <c r="H58" s="32">
        <f t="shared" ref="H58:H82" si="5">$H$51</f>
        <v>9.879965264</v>
      </c>
      <c r="I58" s="32">
        <f t="shared" ref="I58:I82" si="6">$H$52</f>
        <v>0</v>
      </c>
      <c r="J58" s="2"/>
      <c r="K58" s="2"/>
      <c r="L58" s="2"/>
      <c r="M58" s="2"/>
      <c r="N58" s="2"/>
      <c r="O58" s="2"/>
      <c r="P58" s="2"/>
      <c r="Q58" s="2"/>
      <c r="R58" s="2"/>
      <c r="S58" s="2"/>
      <c r="T58" s="2"/>
      <c r="U58" s="2"/>
      <c r="V58" s="2"/>
      <c r="W58" s="2"/>
      <c r="X58" s="2"/>
      <c r="Y58" s="2"/>
      <c r="Z58" s="2"/>
    </row>
    <row r="59" ht="12.75" customHeight="1">
      <c r="A59" s="30">
        <v>2.0</v>
      </c>
      <c r="B59" s="31">
        <v>33.8</v>
      </c>
      <c r="C59" s="31">
        <v>5.0</v>
      </c>
      <c r="D59" s="32">
        <f t="shared" si="1"/>
        <v>34.84</v>
      </c>
      <c r="E59" s="32">
        <f t="shared" si="2"/>
        <v>41.93852831</v>
      </c>
      <c r="F59" s="32">
        <f t="shared" si="3"/>
        <v>27.74147169</v>
      </c>
      <c r="G59" s="32">
        <f t="shared" si="4"/>
        <v>4.36</v>
      </c>
      <c r="H59" s="32">
        <f t="shared" si="5"/>
        <v>9.879965264</v>
      </c>
      <c r="I59" s="32">
        <f t="shared" si="6"/>
        <v>0</v>
      </c>
      <c r="J59" s="2"/>
      <c r="K59" s="2"/>
      <c r="L59" s="2"/>
      <c r="M59" s="2"/>
      <c r="N59" s="2"/>
      <c r="O59" s="2"/>
      <c r="P59" s="2"/>
      <c r="Q59" s="2"/>
      <c r="R59" s="2"/>
      <c r="S59" s="2"/>
      <c r="T59" s="2"/>
      <c r="U59" s="2"/>
      <c r="V59" s="2"/>
      <c r="W59" s="2"/>
      <c r="X59" s="2"/>
      <c r="Y59" s="2"/>
      <c r="Z59" s="2"/>
    </row>
    <row r="60" ht="12.75" customHeight="1">
      <c r="A60" s="30">
        <v>3.0</v>
      </c>
      <c r="B60" s="31">
        <v>34.4</v>
      </c>
      <c r="C60" s="31">
        <v>6.0</v>
      </c>
      <c r="D60" s="32">
        <f t="shared" si="1"/>
        <v>34.84</v>
      </c>
      <c r="E60" s="32">
        <f t="shared" si="2"/>
        <v>41.93852831</v>
      </c>
      <c r="F60" s="32">
        <f t="shared" si="3"/>
        <v>27.74147169</v>
      </c>
      <c r="G60" s="32">
        <f t="shared" si="4"/>
        <v>4.36</v>
      </c>
      <c r="H60" s="32">
        <f t="shared" si="5"/>
        <v>9.879965264</v>
      </c>
      <c r="I60" s="32">
        <f t="shared" si="6"/>
        <v>0</v>
      </c>
      <c r="J60" s="2"/>
      <c r="K60" s="2"/>
      <c r="L60" s="2"/>
      <c r="M60" s="2"/>
      <c r="N60" s="2"/>
      <c r="O60" s="2"/>
      <c r="P60" s="2"/>
      <c r="Q60" s="2"/>
      <c r="R60" s="2"/>
      <c r="S60" s="2"/>
      <c r="T60" s="2"/>
      <c r="U60" s="2"/>
      <c r="V60" s="2"/>
      <c r="W60" s="2"/>
      <c r="X60" s="2"/>
      <c r="Y60" s="2"/>
      <c r="Z60" s="2"/>
    </row>
    <row r="61" ht="12.75" customHeight="1">
      <c r="A61" s="30">
        <v>4.0</v>
      </c>
      <c r="B61" s="31">
        <v>35.0</v>
      </c>
      <c r="C61" s="31">
        <v>3.0</v>
      </c>
      <c r="D61" s="32">
        <f t="shared" si="1"/>
        <v>34.84</v>
      </c>
      <c r="E61" s="32">
        <f t="shared" si="2"/>
        <v>41.93852831</v>
      </c>
      <c r="F61" s="32">
        <f t="shared" si="3"/>
        <v>27.74147169</v>
      </c>
      <c r="G61" s="32">
        <f t="shared" si="4"/>
        <v>4.36</v>
      </c>
      <c r="H61" s="32">
        <f t="shared" si="5"/>
        <v>9.879965264</v>
      </c>
      <c r="I61" s="32">
        <f t="shared" si="6"/>
        <v>0</v>
      </c>
      <c r="J61" s="2"/>
      <c r="K61" s="2"/>
      <c r="L61" s="2"/>
      <c r="M61" s="2"/>
      <c r="N61" s="2"/>
      <c r="O61" s="2"/>
      <c r="P61" s="2"/>
      <c r="Q61" s="2"/>
      <c r="R61" s="2"/>
      <c r="S61" s="2"/>
      <c r="T61" s="2"/>
      <c r="U61" s="2"/>
      <c r="V61" s="2"/>
      <c r="W61" s="2"/>
      <c r="X61" s="2"/>
      <c r="Y61" s="2"/>
      <c r="Z61" s="2"/>
    </row>
    <row r="62" ht="12.75" customHeight="1">
      <c r="A62" s="30">
        <v>5.0</v>
      </c>
      <c r="B62" s="31">
        <v>35.6</v>
      </c>
      <c r="C62" s="31">
        <v>6.0</v>
      </c>
      <c r="D62" s="32">
        <f t="shared" si="1"/>
        <v>34.84</v>
      </c>
      <c r="E62" s="32">
        <f t="shared" si="2"/>
        <v>41.93852831</v>
      </c>
      <c r="F62" s="32">
        <f t="shared" si="3"/>
        <v>27.74147169</v>
      </c>
      <c r="G62" s="32">
        <f t="shared" si="4"/>
        <v>4.36</v>
      </c>
      <c r="H62" s="32">
        <f t="shared" si="5"/>
        <v>9.879965264</v>
      </c>
      <c r="I62" s="32">
        <f t="shared" si="6"/>
        <v>0</v>
      </c>
      <c r="J62" s="2"/>
      <c r="K62" s="2"/>
      <c r="L62" s="2"/>
      <c r="M62" s="2"/>
      <c r="N62" s="2"/>
      <c r="O62" s="2"/>
      <c r="P62" s="2"/>
      <c r="Q62" s="2"/>
      <c r="R62" s="2"/>
      <c r="S62" s="2"/>
      <c r="T62" s="2"/>
      <c r="U62" s="2"/>
      <c r="V62" s="2"/>
      <c r="W62" s="2"/>
      <c r="X62" s="2"/>
      <c r="Y62" s="2"/>
      <c r="Z62" s="2"/>
    </row>
    <row r="63" ht="12.75" customHeight="1">
      <c r="A63" s="30">
        <v>6.0</v>
      </c>
      <c r="B63" s="31">
        <v>33.4</v>
      </c>
      <c r="C63" s="31">
        <v>5.0</v>
      </c>
      <c r="D63" s="32">
        <f t="shared" si="1"/>
        <v>34.84</v>
      </c>
      <c r="E63" s="32">
        <f t="shared" si="2"/>
        <v>41.93852831</v>
      </c>
      <c r="F63" s="32">
        <f t="shared" si="3"/>
        <v>27.74147169</v>
      </c>
      <c r="G63" s="32">
        <f t="shared" si="4"/>
        <v>4.36</v>
      </c>
      <c r="H63" s="32">
        <f t="shared" si="5"/>
        <v>9.879965264</v>
      </c>
      <c r="I63" s="32">
        <f t="shared" si="6"/>
        <v>0</v>
      </c>
      <c r="J63" s="2"/>
      <c r="K63" s="2"/>
      <c r="L63" s="2"/>
      <c r="M63" s="2"/>
      <c r="N63" s="2"/>
      <c r="O63" s="2"/>
      <c r="P63" s="2"/>
      <c r="Q63" s="2"/>
      <c r="R63" s="2"/>
      <c r="S63" s="2"/>
      <c r="T63" s="2"/>
      <c r="U63" s="2"/>
      <c r="V63" s="2"/>
      <c r="W63" s="2"/>
      <c r="X63" s="2"/>
      <c r="Y63" s="2"/>
      <c r="Z63" s="2"/>
    </row>
    <row r="64" ht="12.75" customHeight="1">
      <c r="A64" s="30">
        <v>7.0</v>
      </c>
      <c r="B64" s="31">
        <v>33.0</v>
      </c>
      <c r="C64" s="31">
        <v>3.0</v>
      </c>
      <c r="D64" s="32">
        <f t="shared" si="1"/>
        <v>34.84</v>
      </c>
      <c r="E64" s="32">
        <f t="shared" si="2"/>
        <v>41.93852831</v>
      </c>
      <c r="F64" s="32">
        <f t="shared" si="3"/>
        <v>27.74147169</v>
      </c>
      <c r="G64" s="32">
        <f t="shared" si="4"/>
        <v>4.36</v>
      </c>
      <c r="H64" s="32">
        <f t="shared" si="5"/>
        <v>9.879965264</v>
      </c>
      <c r="I64" s="32">
        <f t="shared" si="6"/>
        <v>0</v>
      </c>
      <c r="J64" s="2"/>
      <c r="K64" s="2"/>
      <c r="L64" s="2"/>
      <c r="M64" s="2"/>
      <c r="N64" s="2"/>
      <c r="O64" s="2"/>
      <c r="P64" s="2"/>
      <c r="Q64" s="2"/>
      <c r="R64" s="2"/>
      <c r="S64" s="2"/>
      <c r="T64" s="2"/>
      <c r="U64" s="2"/>
      <c r="V64" s="2"/>
      <c r="W64" s="2"/>
      <c r="X64" s="2"/>
      <c r="Y64" s="2"/>
      <c r="Z64" s="2"/>
    </row>
    <row r="65" ht="12.75" customHeight="1">
      <c r="A65" s="30">
        <v>8.0</v>
      </c>
      <c r="B65" s="31">
        <v>34.4</v>
      </c>
      <c r="C65" s="31">
        <v>6.0</v>
      </c>
      <c r="D65" s="32">
        <f t="shared" si="1"/>
        <v>34.84</v>
      </c>
      <c r="E65" s="32">
        <f t="shared" si="2"/>
        <v>41.93852831</v>
      </c>
      <c r="F65" s="32">
        <f t="shared" si="3"/>
        <v>27.74147169</v>
      </c>
      <c r="G65" s="32">
        <f t="shared" si="4"/>
        <v>4.36</v>
      </c>
      <c r="H65" s="32">
        <f t="shared" si="5"/>
        <v>9.879965264</v>
      </c>
      <c r="I65" s="32">
        <f t="shared" si="6"/>
        <v>0</v>
      </c>
      <c r="J65" s="2"/>
      <c r="K65" s="2"/>
      <c r="L65" s="2"/>
      <c r="M65" s="2"/>
      <c r="N65" s="2"/>
      <c r="O65" s="2"/>
      <c r="P65" s="2"/>
      <c r="Q65" s="2"/>
      <c r="R65" s="2"/>
      <c r="S65" s="2"/>
      <c r="T65" s="2"/>
      <c r="U65" s="2"/>
      <c r="V65" s="2"/>
      <c r="W65" s="2"/>
      <c r="X65" s="2"/>
      <c r="Y65" s="2"/>
      <c r="Z65" s="2"/>
    </row>
    <row r="66" ht="12.75" customHeight="1">
      <c r="A66" s="30">
        <v>9.0</v>
      </c>
      <c r="B66" s="31">
        <v>36.0</v>
      </c>
      <c r="C66" s="31">
        <v>5.0</v>
      </c>
      <c r="D66" s="32">
        <f t="shared" si="1"/>
        <v>34.84</v>
      </c>
      <c r="E66" s="32">
        <f t="shared" si="2"/>
        <v>41.93852831</v>
      </c>
      <c r="F66" s="32">
        <f t="shared" si="3"/>
        <v>27.74147169</v>
      </c>
      <c r="G66" s="32">
        <f t="shared" si="4"/>
        <v>4.36</v>
      </c>
      <c r="H66" s="32">
        <f t="shared" si="5"/>
        <v>9.879965264</v>
      </c>
      <c r="I66" s="32">
        <f t="shared" si="6"/>
        <v>0</v>
      </c>
      <c r="J66" s="2"/>
      <c r="K66" s="2"/>
      <c r="L66" s="2"/>
      <c r="M66" s="2"/>
      <c r="N66" s="2"/>
      <c r="O66" s="2"/>
      <c r="P66" s="2"/>
      <c r="Q66" s="2"/>
      <c r="R66" s="2"/>
      <c r="S66" s="2"/>
      <c r="T66" s="2"/>
      <c r="U66" s="2"/>
      <c r="V66" s="2"/>
      <c r="W66" s="2"/>
      <c r="X66" s="2"/>
      <c r="Y66" s="2"/>
      <c r="Z66" s="2"/>
    </row>
    <row r="67" ht="12.75" customHeight="1">
      <c r="A67" s="30">
        <v>10.0</v>
      </c>
      <c r="B67" s="31">
        <v>34.0</v>
      </c>
      <c r="C67" s="31">
        <v>3.0</v>
      </c>
      <c r="D67" s="32">
        <f t="shared" si="1"/>
        <v>34.84</v>
      </c>
      <c r="E67" s="32">
        <f t="shared" si="2"/>
        <v>41.93852831</v>
      </c>
      <c r="F67" s="32">
        <f t="shared" si="3"/>
        <v>27.74147169</v>
      </c>
      <c r="G67" s="32">
        <f t="shared" si="4"/>
        <v>4.36</v>
      </c>
      <c r="H67" s="32">
        <f t="shared" si="5"/>
        <v>9.879965264</v>
      </c>
      <c r="I67" s="32">
        <f t="shared" si="6"/>
        <v>0</v>
      </c>
      <c r="J67" s="2"/>
      <c r="K67" s="2"/>
      <c r="L67" s="2"/>
      <c r="M67" s="2"/>
      <c r="N67" s="2"/>
      <c r="O67" s="2"/>
      <c r="P67" s="2"/>
      <c r="Q67" s="2"/>
      <c r="R67" s="2"/>
      <c r="S67" s="2"/>
      <c r="T67" s="2"/>
      <c r="U67" s="2"/>
      <c r="V67" s="2"/>
      <c r="W67" s="2"/>
      <c r="X67" s="2"/>
      <c r="Y67" s="2"/>
      <c r="Z67" s="2"/>
    </row>
    <row r="68" ht="12.75" customHeight="1">
      <c r="A68" s="30">
        <v>11.0</v>
      </c>
      <c r="B68" s="31">
        <v>35.0</v>
      </c>
      <c r="C68" s="31">
        <v>4.0</v>
      </c>
      <c r="D68" s="32">
        <f t="shared" si="1"/>
        <v>34.84</v>
      </c>
      <c r="E68" s="32">
        <f t="shared" si="2"/>
        <v>41.93852831</v>
      </c>
      <c r="F68" s="32">
        <f t="shared" si="3"/>
        <v>27.74147169</v>
      </c>
      <c r="G68" s="32">
        <f t="shared" si="4"/>
        <v>4.36</v>
      </c>
      <c r="H68" s="32">
        <f t="shared" si="5"/>
        <v>9.879965264</v>
      </c>
      <c r="I68" s="32">
        <f t="shared" si="6"/>
        <v>0</v>
      </c>
      <c r="J68" s="2"/>
      <c r="K68" s="2"/>
      <c r="L68" s="2"/>
      <c r="M68" s="2"/>
      <c r="N68" s="2"/>
      <c r="O68" s="2"/>
      <c r="P68" s="2"/>
      <c r="Q68" s="2"/>
      <c r="R68" s="2"/>
      <c r="S68" s="2"/>
      <c r="T68" s="2"/>
      <c r="U68" s="2"/>
      <c r="V68" s="2"/>
      <c r="W68" s="2"/>
      <c r="X68" s="2"/>
      <c r="Y68" s="2"/>
      <c r="Z68" s="2"/>
    </row>
    <row r="69" ht="12.75" customHeight="1">
      <c r="A69" s="30">
        <v>12.0</v>
      </c>
      <c r="B69" s="31">
        <v>35.6</v>
      </c>
      <c r="C69" s="31">
        <v>4.0</v>
      </c>
      <c r="D69" s="32">
        <f t="shared" si="1"/>
        <v>34.84</v>
      </c>
      <c r="E69" s="32">
        <f t="shared" si="2"/>
        <v>41.93852831</v>
      </c>
      <c r="F69" s="32">
        <f t="shared" si="3"/>
        <v>27.74147169</v>
      </c>
      <c r="G69" s="32">
        <f t="shared" si="4"/>
        <v>4.36</v>
      </c>
      <c r="H69" s="32">
        <f t="shared" si="5"/>
        <v>9.879965264</v>
      </c>
      <c r="I69" s="32">
        <f t="shared" si="6"/>
        <v>0</v>
      </c>
      <c r="J69" s="2"/>
      <c r="K69" s="2"/>
      <c r="L69" s="2"/>
      <c r="M69" s="2"/>
      <c r="N69" s="2"/>
      <c r="O69" s="2"/>
      <c r="P69" s="2"/>
      <c r="Q69" s="2"/>
      <c r="R69" s="2"/>
      <c r="S69" s="2"/>
      <c r="T69" s="2"/>
      <c r="U69" s="2"/>
      <c r="V69" s="2"/>
      <c r="W69" s="2"/>
      <c r="X69" s="2"/>
      <c r="Y69" s="2"/>
      <c r="Z69" s="2"/>
    </row>
    <row r="70" ht="12.75" customHeight="1">
      <c r="A70" s="30">
        <v>13.0</v>
      </c>
      <c r="B70" s="31">
        <v>33.4</v>
      </c>
      <c r="C70" s="31">
        <v>5.0</v>
      </c>
      <c r="D70" s="32">
        <f t="shared" si="1"/>
        <v>34.84</v>
      </c>
      <c r="E70" s="32">
        <f t="shared" si="2"/>
        <v>41.93852831</v>
      </c>
      <c r="F70" s="32">
        <f t="shared" si="3"/>
        <v>27.74147169</v>
      </c>
      <c r="G70" s="32">
        <f t="shared" si="4"/>
        <v>4.36</v>
      </c>
      <c r="H70" s="32">
        <f t="shared" si="5"/>
        <v>9.879965264</v>
      </c>
      <c r="I70" s="32">
        <f t="shared" si="6"/>
        <v>0</v>
      </c>
      <c r="J70" s="2"/>
      <c r="K70" s="2"/>
      <c r="L70" s="2"/>
      <c r="M70" s="2"/>
      <c r="N70" s="2"/>
      <c r="O70" s="2"/>
      <c r="P70" s="2"/>
      <c r="Q70" s="2"/>
      <c r="R70" s="2"/>
      <c r="S70" s="2"/>
      <c r="T70" s="2"/>
      <c r="U70" s="2"/>
      <c r="V70" s="2"/>
      <c r="W70" s="2"/>
      <c r="X70" s="2"/>
      <c r="Y70" s="2"/>
      <c r="Z70" s="2"/>
    </row>
    <row r="71" ht="12.75" customHeight="1">
      <c r="A71" s="30">
        <v>14.0</v>
      </c>
      <c r="B71" s="31">
        <v>35.2</v>
      </c>
      <c r="C71" s="31">
        <v>3.0</v>
      </c>
      <c r="D71" s="32">
        <f t="shared" si="1"/>
        <v>34.84</v>
      </c>
      <c r="E71" s="32">
        <f t="shared" si="2"/>
        <v>41.93852831</v>
      </c>
      <c r="F71" s="32">
        <f t="shared" si="3"/>
        <v>27.74147169</v>
      </c>
      <c r="G71" s="32">
        <f t="shared" si="4"/>
        <v>4.36</v>
      </c>
      <c r="H71" s="32">
        <f t="shared" si="5"/>
        <v>9.879965264</v>
      </c>
      <c r="I71" s="32">
        <f t="shared" si="6"/>
        <v>0</v>
      </c>
      <c r="J71" s="2"/>
      <c r="K71" s="2"/>
      <c r="L71" s="2"/>
      <c r="M71" s="2"/>
      <c r="N71" s="2"/>
      <c r="O71" s="2"/>
      <c r="P71" s="2"/>
      <c r="Q71" s="2"/>
      <c r="R71" s="2"/>
      <c r="S71" s="2"/>
      <c r="T71" s="2"/>
      <c r="U71" s="2"/>
      <c r="V71" s="2"/>
      <c r="W71" s="2"/>
      <c r="X71" s="2"/>
      <c r="Y71" s="2"/>
      <c r="Z71" s="2"/>
    </row>
    <row r="72" ht="12.75" customHeight="1">
      <c r="A72" s="30">
        <v>15.0</v>
      </c>
      <c r="B72" s="31">
        <v>36.8</v>
      </c>
      <c r="C72" s="31">
        <v>5.0</v>
      </c>
      <c r="D72" s="32">
        <f t="shared" si="1"/>
        <v>34.84</v>
      </c>
      <c r="E72" s="32">
        <f t="shared" si="2"/>
        <v>41.93852831</v>
      </c>
      <c r="F72" s="32">
        <f t="shared" si="3"/>
        <v>27.74147169</v>
      </c>
      <c r="G72" s="32">
        <f t="shared" si="4"/>
        <v>4.36</v>
      </c>
      <c r="H72" s="32">
        <f t="shared" si="5"/>
        <v>9.879965264</v>
      </c>
      <c r="I72" s="32">
        <f t="shared" si="6"/>
        <v>0</v>
      </c>
      <c r="J72" s="2"/>
      <c r="K72" s="2"/>
      <c r="L72" s="2"/>
      <c r="M72" s="2"/>
      <c r="N72" s="2"/>
      <c r="O72" s="2"/>
      <c r="P72" s="2"/>
      <c r="Q72" s="2"/>
      <c r="R72" s="2"/>
      <c r="S72" s="2"/>
      <c r="T72" s="2"/>
      <c r="U72" s="2"/>
      <c r="V72" s="2"/>
      <c r="W72" s="2"/>
      <c r="X72" s="2"/>
      <c r="Y72" s="2"/>
      <c r="Z72" s="2"/>
    </row>
    <row r="73" ht="12.75" customHeight="1">
      <c r="A73" s="30">
        <v>16.0</v>
      </c>
      <c r="B73" s="31">
        <v>35.2</v>
      </c>
      <c r="C73" s="31">
        <v>5.0</v>
      </c>
      <c r="D73" s="32">
        <f t="shared" si="1"/>
        <v>34.84</v>
      </c>
      <c r="E73" s="32">
        <f t="shared" si="2"/>
        <v>41.93852831</v>
      </c>
      <c r="F73" s="32">
        <f t="shared" si="3"/>
        <v>27.74147169</v>
      </c>
      <c r="G73" s="32">
        <f t="shared" si="4"/>
        <v>4.36</v>
      </c>
      <c r="H73" s="32">
        <f t="shared" si="5"/>
        <v>9.879965264</v>
      </c>
      <c r="I73" s="32">
        <f t="shared" si="6"/>
        <v>0</v>
      </c>
      <c r="J73" s="2"/>
      <c r="K73" s="2"/>
      <c r="L73" s="2"/>
      <c r="M73" s="2"/>
      <c r="N73" s="2"/>
      <c r="O73" s="2"/>
      <c r="P73" s="2"/>
      <c r="Q73" s="2"/>
      <c r="R73" s="2"/>
      <c r="S73" s="2"/>
      <c r="T73" s="2"/>
      <c r="U73" s="2"/>
      <c r="V73" s="2"/>
      <c r="W73" s="2"/>
      <c r="X73" s="2"/>
      <c r="Y73" s="2"/>
      <c r="Z73" s="2"/>
    </row>
    <row r="74" ht="12.75" customHeight="1">
      <c r="A74" s="30">
        <v>17.0</v>
      </c>
      <c r="B74" s="31">
        <v>33.2</v>
      </c>
      <c r="C74" s="31">
        <v>3.0</v>
      </c>
      <c r="D74" s="32">
        <f t="shared" si="1"/>
        <v>34.84</v>
      </c>
      <c r="E74" s="32">
        <f t="shared" si="2"/>
        <v>41.93852831</v>
      </c>
      <c r="F74" s="32">
        <f t="shared" si="3"/>
        <v>27.74147169</v>
      </c>
      <c r="G74" s="32">
        <f t="shared" si="4"/>
        <v>4.36</v>
      </c>
      <c r="H74" s="32">
        <f t="shared" si="5"/>
        <v>9.879965264</v>
      </c>
      <c r="I74" s="32">
        <f t="shared" si="6"/>
        <v>0</v>
      </c>
      <c r="J74" s="2"/>
      <c r="K74" s="2"/>
      <c r="L74" s="2"/>
      <c r="M74" s="2"/>
      <c r="N74" s="2"/>
      <c r="O74" s="2"/>
      <c r="P74" s="2"/>
      <c r="Q74" s="2"/>
      <c r="R74" s="2"/>
      <c r="S74" s="2"/>
      <c r="T74" s="2"/>
      <c r="U74" s="2"/>
      <c r="V74" s="2"/>
      <c r="W74" s="2"/>
      <c r="X74" s="2"/>
      <c r="Y74" s="2"/>
      <c r="Z74" s="2"/>
    </row>
    <row r="75" ht="12.75" customHeight="1">
      <c r="A75" s="30">
        <v>18.0</v>
      </c>
      <c r="B75" s="31">
        <v>36.4</v>
      </c>
      <c r="C75" s="31">
        <v>5.0</v>
      </c>
      <c r="D75" s="32">
        <f t="shared" si="1"/>
        <v>34.84</v>
      </c>
      <c r="E75" s="32">
        <f t="shared" si="2"/>
        <v>41.93852831</v>
      </c>
      <c r="F75" s="32">
        <f t="shared" si="3"/>
        <v>27.74147169</v>
      </c>
      <c r="G75" s="32">
        <f t="shared" si="4"/>
        <v>4.36</v>
      </c>
      <c r="H75" s="32">
        <f t="shared" si="5"/>
        <v>9.879965264</v>
      </c>
      <c r="I75" s="32">
        <f t="shared" si="6"/>
        <v>0</v>
      </c>
      <c r="J75" s="2"/>
      <c r="K75" s="2"/>
      <c r="L75" s="2"/>
      <c r="M75" s="2"/>
      <c r="N75" s="2"/>
      <c r="O75" s="2"/>
      <c r="P75" s="2"/>
      <c r="Q75" s="2"/>
      <c r="R75" s="2"/>
      <c r="S75" s="2"/>
      <c r="T75" s="2"/>
      <c r="U75" s="2"/>
      <c r="V75" s="2"/>
      <c r="W75" s="2"/>
      <c r="X75" s="2"/>
      <c r="Y75" s="2"/>
      <c r="Z75" s="2"/>
    </row>
    <row r="76" ht="12.75" customHeight="1">
      <c r="A76" s="30">
        <v>19.0</v>
      </c>
      <c r="B76" s="31">
        <v>34.2</v>
      </c>
      <c r="C76" s="31">
        <v>5.0</v>
      </c>
      <c r="D76" s="32">
        <f t="shared" si="1"/>
        <v>34.84</v>
      </c>
      <c r="E76" s="32">
        <f t="shared" si="2"/>
        <v>41.93852831</v>
      </c>
      <c r="F76" s="32">
        <f t="shared" si="3"/>
        <v>27.74147169</v>
      </c>
      <c r="G76" s="32">
        <f t="shared" si="4"/>
        <v>4.36</v>
      </c>
      <c r="H76" s="32">
        <f t="shared" si="5"/>
        <v>9.879965264</v>
      </c>
      <c r="I76" s="32">
        <f t="shared" si="6"/>
        <v>0</v>
      </c>
      <c r="J76" s="2"/>
      <c r="K76" s="2"/>
      <c r="L76" s="2"/>
      <c r="M76" s="2"/>
      <c r="N76" s="2"/>
      <c r="O76" s="2"/>
      <c r="P76" s="2"/>
      <c r="Q76" s="2"/>
      <c r="R76" s="2"/>
      <c r="S76" s="2"/>
      <c r="T76" s="2"/>
      <c r="U76" s="2"/>
      <c r="V76" s="2"/>
      <c r="W76" s="2"/>
      <c r="X76" s="2"/>
      <c r="Y76" s="2"/>
      <c r="Z76" s="2"/>
    </row>
    <row r="77" ht="12.75" customHeight="1">
      <c r="A77" s="30">
        <v>20.0</v>
      </c>
      <c r="B77" s="31">
        <v>36.0</v>
      </c>
      <c r="C77" s="31">
        <v>4.0</v>
      </c>
      <c r="D77" s="32">
        <f t="shared" si="1"/>
        <v>34.84</v>
      </c>
      <c r="E77" s="32">
        <f t="shared" si="2"/>
        <v>41.93852831</v>
      </c>
      <c r="F77" s="32">
        <f t="shared" si="3"/>
        <v>27.74147169</v>
      </c>
      <c r="G77" s="32">
        <f t="shared" si="4"/>
        <v>4.36</v>
      </c>
      <c r="H77" s="32">
        <f t="shared" si="5"/>
        <v>9.879965264</v>
      </c>
      <c r="I77" s="32">
        <f t="shared" si="6"/>
        <v>0</v>
      </c>
      <c r="J77" s="2"/>
      <c r="K77" s="2"/>
      <c r="L77" s="2"/>
      <c r="M77" s="2"/>
      <c r="N77" s="2"/>
      <c r="O77" s="2"/>
      <c r="P77" s="2"/>
      <c r="Q77" s="2"/>
      <c r="R77" s="2"/>
      <c r="S77" s="2"/>
      <c r="T77" s="2"/>
      <c r="U77" s="2"/>
      <c r="V77" s="2"/>
      <c r="W77" s="2"/>
      <c r="X77" s="2"/>
      <c r="Y77" s="2"/>
      <c r="Z77" s="2"/>
    </row>
    <row r="78" ht="12.75" customHeight="1">
      <c r="A78" s="30">
        <v>21.0</v>
      </c>
      <c r="B78" s="31">
        <v>35.8</v>
      </c>
      <c r="C78" s="31">
        <v>4.0</v>
      </c>
      <c r="D78" s="32">
        <f t="shared" si="1"/>
        <v>34.84</v>
      </c>
      <c r="E78" s="32">
        <f t="shared" si="2"/>
        <v>41.93852831</v>
      </c>
      <c r="F78" s="32">
        <f t="shared" si="3"/>
        <v>27.74147169</v>
      </c>
      <c r="G78" s="32">
        <f t="shared" si="4"/>
        <v>4.36</v>
      </c>
      <c r="H78" s="32">
        <f t="shared" si="5"/>
        <v>9.879965264</v>
      </c>
      <c r="I78" s="32">
        <f t="shared" si="6"/>
        <v>0</v>
      </c>
      <c r="J78" s="2"/>
      <c r="K78" s="2"/>
      <c r="L78" s="2"/>
      <c r="M78" s="2"/>
      <c r="N78" s="2"/>
      <c r="O78" s="2"/>
      <c r="P78" s="2"/>
      <c r="Q78" s="2"/>
      <c r="R78" s="2"/>
      <c r="S78" s="2"/>
      <c r="T78" s="2"/>
      <c r="U78" s="2"/>
      <c r="V78" s="2"/>
      <c r="W78" s="2"/>
      <c r="X78" s="2"/>
      <c r="Y78" s="2"/>
      <c r="Z78" s="2"/>
    </row>
    <row r="79" ht="12.75" customHeight="1">
      <c r="A79" s="30">
        <v>22.0</v>
      </c>
      <c r="B79" s="31">
        <v>32.6</v>
      </c>
      <c r="C79" s="31">
        <v>5.0</v>
      </c>
      <c r="D79" s="32">
        <f t="shared" si="1"/>
        <v>34.84</v>
      </c>
      <c r="E79" s="32">
        <f t="shared" si="2"/>
        <v>41.93852831</v>
      </c>
      <c r="F79" s="32">
        <f t="shared" si="3"/>
        <v>27.74147169</v>
      </c>
      <c r="G79" s="32">
        <f t="shared" si="4"/>
        <v>4.36</v>
      </c>
      <c r="H79" s="32">
        <f t="shared" si="5"/>
        <v>9.879965264</v>
      </c>
      <c r="I79" s="32">
        <f t="shared" si="6"/>
        <v>0</v>
      </c>
      <c r="J79" s="2"/>
      <c r="K79" s="2"/>
      <c r="L79" s="2"/>
      <c r="M79" s="2"/>
      <c r="N79" s="2"/>
      <c r="O79" s="2"/>
      <c r="P79" s="2"/>
      <c r="Q79" s="2"/>
      <c r="R79" s="2"/>
      <c r="S79" s="2"/>
      <c r="T79" s="2"/>
      <c r="U79" s="2"/>
      <c r="V79" s="2"/>
      <c r="W79" s="2"/>
      <c r="X79" s="2"/>
      <c r="Y79" s="2"/>
      <c r="Z79" s="2"/>
    </row>
    <row r="80" ht="12.75" customHeight="1">
      <c r="A80" s="30">
        <v>23.0</v>
      </c>
      <c r="B80" s="31">
        <v>37.0</v>
      </c>
      <c r="C80" s="31">
        <v>4.0</v>
      </c>
      <c r="D80" s="32">
        <f t="shared" si="1"/>
        <v>34.84</v>
      </c>
      <c r="E80" s="32">
        <f t="shared" si="2"/>
        <v>41.93852831</v>
      </c>
      <c r="F80" s="32">
        <f t="shared" si="3"/>
        <v>27.74147169</v>
      </c>
      <c r="G80" s="32">
        <f t="shared" si="4"/>
        <v>4.36</v>
      </c>
      <c r="H80" s="32">
        <f t="shared" si="5"/>
        <v>9.879965264</v>
      </c>
      <c r="I80" s="32">
        <f t="shared" si="6"/>
        <v>0</v>
      </c>
      <c r="J80" s="2"/>
      <c r="K80" s="2"/>
      <c r="L80" s="2"/>
      <c r="M80" s="2"/>
      <c r="N80" s="2"/>
      <c r="O80" s="2"/>
      <c r="P80" s="2"/>
      <c r="Q80" s="2"/>
      <c r="R80" s="2"/>
      <c r="S80" s="2"/>
      <c r="T80" s="2"/>
      <c r="U80" s="2"/>
      <c r="V80" s="2"/>
      <c r="W80" s="2"/>
      <c r="X80" s="2"/>
      <c r="Y80" s="2"/>
      <c r="Z80" s="2"/>
    </row>
    <row r="81" ht="12.75" customHeight="1">
      <c r="A81" s="30">
        <v>24.0</v>
      </c>
      <c r="B81" s="31">
        <v>34.8</v>
      </c>
      <c r="C81" s="31">
        <v>3.0</v>
      </c>
      <c r="D81" s="32">
        <f t="shared" si="1"/>
        <v>34.84</v>
      </c>
      <c r="E81" s="32">
        <f t="shared" si="2"/>
        <v>41.93852831</v>
      </c>
      <c r="F81" s="32">
        <f t="shared" si="3"/>
        <v>27.74147169</v>
      </c>
      <c r="G81" s="32">
        <f t="shared" si="4"/>
        <v>4.36</v>
      </c>
      <c r="H81" s="32">
        <f t="shared" si="5"/>
        <v>9.879965264</v>
      </c>
      <c r="I81" s="32">
        <f t="shared" si="6"/>
        <v>0</v>
      </c>
      <c r="J81" s="2"/>
      <c r="K81" s="2"/>
      <c r="L81" s="2"/>
      <c r="M81" s="2"/>
      <c r="N81" s="2"/>
      <c r="O81" s="2"/>
      <c r="P81" s="2"/>
      <c r="Q81" s="2"/>
      <c r="R81" s="2"/>
      <c r="S81" s="2"/>
      <c r="T81" s="2"/>
      <c r="U81" s="2"/>
      <c r="V81" s="2"/>
      <c r="W81" s="2"/>
      <c r="X81" s="2"/>
      <c r="Y81" s="2"/>
      <c r="Z81" s="2"/>
    </row>
    <row r="82" ht="12.75" customHeight="1">
      <c r="A82" s="30">
        <v>25.0</v>
      </c>
      <c r="B82" s="31">
        <v>34.6</v>
      </c>
      <c r="C82" s="31">
        <v>4.0</v>
      </c>
      <c r="D82" s="32">
        <f t="shared" si="1"/>
        <v>34.84</v>
      </c>
      <c r="E82" s="32">
        <f t="shared" si="2"/>
        <v>41.93852831</v>
      </c>
      <c r="F82" s="32">
        <f t="shared" si="3"/>
        <v>27.74147169</v>
      </c>
      <c r="G82" s="32">
        <f t="shared" si="4"/>
        <v>4.36</v>
      </c>
      <c r="H82" s="32">
        <f t="shared" si="5"/>
        <v>9.879965264</v>
      </c>
      <c r="I82" s="32">
        <f t="shared" si="6"/>
        <v>0</v>
      </c>
      <c r="J82" s="2"/>
      <c r="K82" s="2"/>
      <c r="L82" s="2"/>
      <c r="M82" s="2"/>
      <c r="N82" s="2"/>
      <c r="O82" s="2"/>
      <c r="P82" s="2"/>
      <c r="Q82" s="2"/>
      <c r="R82" s="2"/>
      <c r="S82" s="2"/>
      <c r="T82" s="2"/>
      <c r="U82" s="2"/>
      <c r="V82" s="2"/>
      <c r="W82" s="2"/>
      <c r="X82" s="2"/>
      <c r="Y82" s="2"/>
      <c r="Z82" s="2"/>
    </row>
    <row r="83" ht="12.75" customHeight="1">
      <c r="A83" s="33"/>
      <c r="B83" s="34"/>
      <c r="C83" s="34"/>
      <c r="D83" s="34"/>
      <c r="E83" s="34"/>
      <c r="F83" s="34"/>
      <c r="G83" s="34"/>
      <c r="H83" s="34"/>
      <c r="I83" s="34"/>
      <c r="J83" s="2"/>
      <c r="K83" s="2"/>
      <c r="L83" s="2"/>
      <c r="M83" s="2"/>
      <c r="N83" s="2"/>
      <c r="O83" s="2"/>
      <c r="P83" s="2"/>
      <c r="Q83" s="2"/>
      <c r="R83" s="2"/>
      <c r="S83" s="2"/>
      <c r="T83" s="2"/>
      <c r="U83" s="2"/>
      <c r="V83" s="2"/>
      <c r="W83" s="2"/>
      <c r="X83" s="2"/>
      <c r="Y83" s="2"/>
      <c r="Z83" s="2"/>
    </row>
    <row r="84" ht="12.75" customHeight="1">
      <c r="A84" s="35" t="s">
        <v>66</v>
      </c>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3:B3"/>
  </mergeCells>
  <conditionalFormatting sqref="C6">
    <cfRule type="cellIs" dxfId="0" priority="1" stopIfTrue="1" operator="lessThanOrEqual">
      <formula>3</formula>
    </cfRule>
  </conditionalFormatting>
  <hyperlinks>
    <hyperlink r:id="rId2" ref="K3"/>
  </hyperlinks>
  <printOptions horizontalCentered="1"/>
  <pageMargins bottom="0.5" footer="0.0" header="0.0" left="0.5" right="0.5" top="0.5"/>
  <pageSetup fitToHeight="0" orientation="portrait"/>
  <headerFooter>
    <oddFooter>&amp;L01+049https://www.vertex42.com/ExcelTemplates/control-chart.html&amp;R01+049© 2009 Vertex42 LLC</oddFooter>
  </headerFooter>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63"/>
    <col customWidth="1" min="2" max="2" width="78.63"/>
    <col customWidth="1" min="3" max="3" width="5.25"/>
    <col customWidth="1" min="4" max="4" width="10.25"/>
    <col customWidth="1" min="5" max="26" width="9.13"/>
  </cols>
  <sheetData>
    <row r="1" ht="30.0" customHeight="1">
      <c r="A1" s="37" t="s">
        <v>90</v>
      </c>
      <c r="B1" s="37"/>
      <c r="C1" s="37"/>
      <c r="D1" s="2"/>
      <c r="E1" s="2"/>
      <c r="F1" s="2"/>
      <c r="G1" s="2"/>
      <c r="H1" s="2"/>
      <c r="I1" s="2"/>
      <c r="J1" s="2"/>
      <c r="K1" s="2"/>
      <c r="L1" s="2"/>
      <c r="M1" s="2"/>
      <c r="N1" s="2"/>
      <c r="O1" s="2"/>
      <c r="P1" s="2"/>
      <c r="Q1" s="2"/>
      <c r="R1" s="2"/>
      <c r="S1" s="2"/>
      <c r="T1" s="2"/>
      <c r="U1" s="2"/>
      <c r="V1" s="2"/>
      <c r="W1" s="2"/>
      <c r="X1" s="2"/>
      <c r="Y1" s="2"/>
      <c r="Z1" s="2"/>
    </row>
    <row r="2" ht="12.75" customHeight="1">
      <c r="A2" s="2"/>
      <c r="B2" s="38"/>
      <c r="C2" s="2"/>
    </row>
    <row r="3" ht="12.75" customHeight="1">
      <c r="A3" s="39"/>
      <c r="B3" s="40" t="s">
        <v>91</v>
      </c>
      <c r="C3" s="39"/>
      <c r="D3" s="39"/>
      <c r="E3" s="39"/>
      <c r="F3" s="39"/>
      <c r="G3" s="39"/>
      <c r="H3" s="39"/>
      <c r="I3" s="39"/>
      <c r="J3" s="39"/>
      <c r="K3" s="39"/>
      <c r="L3" s="39"/>
      <c r="M3" s="39"/>
      <c r="N3" s="39"/>
      <c r="O3" s="39"/>
      <c r="P3" s="39"/>
      <c r="Q3" s="39"/>
      <c r="R3" s="39"/>
      <c r="S3" s="39"/>
      <c r="T3" s="39"/>
      <c r="U3" s="39"/>
      <c r="V3" s="39"/>
      <c r="W3" s="39"/>
      <c r="X3" s="39"/>
      <c r="Y3" s="39"/>
      <c r="Z3" s="39"/>
    </row>
    <row r="4" ht="12.75" customHeight="1">
      <c r="A4" s="39"/>
      <c r="B4" s="41" t="s">
        <v>92</v>
      </c>
      <c r="C4" s="39"/>
      <c r="D4" s="39"/>
      <c r="E4" s="39"/>
      <c r="F4" s="39"/>
      <c r="G4" s="39"/>
      <c r="H4" s="39"/>
      <c r="I4" s="39"/>
      <c r="J4" s="39"/>
      <c r="K4" s="39"/>
      <c r="L4" s="39"/>
      <c r="M4" s="39"/>
      <c r="N4" s="39"/>
      <c r="O4" s="39"/>
      <c r="P4" s="39"/>
      <c r="Q4" s="39"/>
      <c r="R4" s="39"/>
      <c r="S4" s="39"/>
      <c r="T4" s="39"/>
      <c r="U4" s="39"/>
      <c r="V4" s="39"/>
      <c r="W4" s="39"/>
      <c r="X4" s="39"/>
      <c r="Y4" s="39"/>
      <c r="Z4" s="39"/>
    </row>
    <row r="5" ht="12.75" customHeight="1">
      <c r="A5" s="39"/>
      <c r="B5" s="42"/>
      <c r="C5" s="39"/>
      <c r="D5" s="39"/>
      <c r="E5" s="39"/>
      <c r="F5" s="39"/>
      <c r="G5" s="39"/>
      <c r="H5" s="39"/>
      <c r="I5" s="39"/>
      <c r="J5" s="39"/>
      <c r="K5" s="39"/>
      <c r="L5" s="39"/>
      <c r="M5" s="39"/>
      <c r="N5" s="39"/>
      <c r="O5" s="39"/>
      <c r="P5" s="39"/>
      <c r="Q5" s="39"/>
      <c r="R5" s="39"/>
      <c r="S5" s="39"/>
      <c r="T5" s="39"/>
      <c r="U5" s="39"/>
      <c r="V5" s="39"/>
      <c r="W5" s="39"/>
      <c r="X5" s="39"/>
      <c r="Y5" s="39"/>
      <c r="Z5" s="39"/>
    </row>
    <row r="6" ht="12.75" customHeight="1">
      <c r="A6" s="39"/>
      <c r="B6" s="43" t="s">
        <v>2</v>
      </c>
      <c r="C6" s="39"/>
      <c r="D6" s="39"/>
      <c r="E6" s="39"/>
      <c r="F6" s="39"/>
      <c r="G6" s="39"/>
      <c r="H6" s="39"/>
      <c r="I6" s="39"/>
      <c r="J6" s="39"/>
      <c r="K6" s="39"/>
      <c r="L6" s="39"/>
      <c r="M6" s="39"/>
      <c r="N6" s="39"/>
      <c r="O6" s="39"/>
      <c r="P6" s="39"/>
      <c r="Q6" s="39"/>
      <c r="R6" s="39"/>
      <c r="S6" s="39"/>
      <c r="T6" s="39"/>
      <c r="U6" s="39"/>
      <c r="V6" s="39"/>
      <c r="W6" s="39"/>
      <c r="X6" s="39"/>
      <c r="Y6" s="39"/>
      <c r="Z6" s="39"/>
    </row>
    <row r="7" ht="12.75" customHeight="1">
      <c r="A7" s="44"/>
      <c r="B7" s="45"/>
      <c r="C7" s="46"/>
      <c r="D7" s="39"/>
      <c r="E7" s="39"/>
      <c r="F7" s="39"/>
      <c r="G7" s="39"/>
      <c r="H7" s="39"/>
      <c r="I7" s="39"/>
      <c r="J7" s="39"/>
      <c r="K7" s="39"/>
      <c r="L7" s="39"/>
      <c r="M7" s="39"/>
      <c r="N7" s="39"/>
      <c r="O7" s="39"/>
      <c r="P7" s="39"/>
      <c r="Q7" s="39"/>
      <c r="R7" s="39"/>
      <c r="S7" s="39"/>
      <c r="T7" s="39"/>
      <c r="U7" s="39"/>
      <c r="V7" s="39"/>
      <c r="W7" s="39"/>
      <c r="X7" s="39"/>
      <c r="Y7" s="39"/>
      <c r="Z7" s="39"/>
    </row>
    <row r="8" ht="12.75" customHeight="1">
      <c r="A8" s="47"/>
      <c r="B8" s="45" t="s">
        <v>93</v>
      </c>
      <c r="C8" s="39"/>
      <c r="D8" s="39"/>
      <c r="E8" s="39"/>
      <c r="F8" s="39"/>
      <c r="G8" s="39"/>
      <c r="H8" s="39"/>
      <c r="I8" s="39"/>
      <c r="J8" s="39"/>
      <c r="K8" s="39"/>
      <c r="L8" s="39"/>
      <c r="M8" s="39"/>
      <c r="N8" s="39"/>
      <c r="O8" s="39"/>
      <c r="P8" s="39"/>
      <c r="Q8" s="39"/>
      <c r="R8" s="39"/>
      <c r="S8" s="39"/>
      <c r="T8" s="39"/>
      <c r="U8" s="39"/>
      <c r="V8" s="39"/>
      <c r="W8" s="39"/>
      <c r="X8" s="39"/>
      <c r="Y8" s="39"/>
      <c r="Z8" s="39"/>
    </row>
    <row r="9" ht="12.75" customHeight="1">
      <c r="A9" s="47"/>
      <c r="B9" s="45"/>
      <c r="C9" s="39"/>
      <c r="D9" s="39"/>
      <c r="E9" s="39"/>
      <c r="F9" s="39"/>
      <c r="G9" s="39"/>
      <c r="H9" s="39"/>
      <c r="I9" s="39"/>
      <c r="J9" s="39"/>
      <c r="K9" s="39"/>
      <c r="L9" s="39"/>
      <c r="M9" s="39"/>
      <c r="N9" s="39"/>
      <c r="O9" s="39"/>
      <c r="P9" s="39"/>
      <c r="Q9" s="39"/>
      <c r="R9" s="39"/>
      <c r="S9" s="39"/>
      <c r="T9" s="39"/>
      <c r="U9" s="39"/>
      <c r="V9" s="39"/>
      <c r="W9" s="39"/>
      <c r="X9" s="39"/>
      <c r="Y9" s="39"/>
      <c r="Z9" s="39"/>
    </row>
    <row r="10" ht="12.75" customHeight="1">
      <c r="A10" s="47"/>
      <c r="B10" s="45" t="s">
        <v>94</v>
      </c>
      <c r="C10" s="39"/>
      <c r="D10" s="39"/>
      <c r="E10" s="39"/>
      <c r="F10" s="39"/>
      <c r="G10" s="39"/>
      <c r="H10" s="39"/>
      <c r="I10" s="39"/>
      <c r="J10" s="39"/>
      <c r="K10" s="39"/>
      <c r="L10" s="39"/>
      <c r="M10" s="39"/>
      <c r="N10" s="39"/>
      <c r="O10" s="39"/>
      <c r="P10" s="39"/>
      <c r="Q10" s="39"/>
      <c r="R10" s="39"/>
      <c r="S10" s="39"/>
      <c r="T10" s="39"/>
      <c r="U10" s="39"/>
      <c r="V10" s="39"/>
      <c r="W10" s="39"/>
      <c r="X10" s="39"/>
      <c r="Y10" s="39"/>
      <c r="Z10" s="39"/>
    </row>
    <row r="11" ht="12.75" customHeight="1">
      <c r="A11" s="47"/>
      <c r="B11" s="45"/>
      <c r="C11" s="39"/>
      <c r="D11" s="39"/>
      <c r="E11" s="39"/>
      <c r="F11" s="39"/>
      <c r="G11" s="39"/>
      <c r="H11" s="39"/>
      <c r="I11" s="39"/>
      <c r="J11" s="39"/>
      <c r="K11" s="39"/>
      <c r="L11" s="39"/>
      <c r="M11" s="39"/>
      <c r="N11" s="39"/>
      <c r="O11" s="39"/>
      <c r="P11" s="39"/>
      <c r="Q11" s="39"/>
      <c r="R11" s="39"/>
      <c r="S11" s="39"/>
      <c r="T11" s="39"/>
      <c r="U11" s="39"/>
      <c r="V11" s="39"/>
      <c r="W11" s="39"/>
      <c r="X11" s="39"/>
      <c r="Y11" s="39"/>
      <c r="Z11" s="39"/>
    </row>
    <row r="12" ht="12.75" customHeight="1">
      <c r="A12" s="47"/>
      <c r="B12" s="45" t="s">
        <v>95</v>
      </c>
      <c r="C12" s="39"/>
      <c r="D12" s="39"/>
      <c r="E12" s="39"/>
      <c r="F12" s="39"/>
      <c r="G12" s="39"/>
      <c r="H12" s="39"/>
      <c r="I12" s="39"/>
      <c r="J12" s="39"/>
      <c r="K12" s="39"/>
      <c r="L12" s="39"/>
      <c r="M12" s="39"/>
      <c r="N12" s="39"/>
      <c r="O12" s="39"/>
      <c r="P12" s="39"/>
      <c r="Q12" s="39"/>
      <c r="R12" s="39"/>
      <c r="S12" s="39"/>
      <c r="T12" s="39"/>
      <c r="U12" s="39"/>
      <c r="V12" s="39"/>
      <c r="W12" s="39"/>
      <c r="X12" s="39"/>
      <c r="Y12" s="39"/>
      <c r="Z12" s="39"/>
    </row>
    <row r="13" ht="12.75" customHeight="1">
      <c r="A13" s="47"/>
      <c r="B13" s="45"/>
      <c r="C13" s="39"/>
      <c r="D13" s="39"/>
      <c r="E13" s="39"/>
      <c r="F13" s="39"/>
      <c r="G13" s="39"/>
      <c r="H13" s="39"/>
      <c r="I13" s="39"/>
      <c r="J13" s="39"/>
      <c r="K13" s="39"/>
      <c r="L13" s="39"/>
      <c r="M13" s="39"/>
      <c r="N13" s="39"/>
      <c r="O13" s="39"/>
      <c r="P13" s="39"/>
      <c r="Q13" s="39"/>
      <c r="R13" s="39"/>
      <c r="S13" s="39"/>
      <c r="T13" s="39"/>
      <c r="U13" s="39"/>
      <c r="V13" s="39"/>
      <c r="W13" s="39"/>
      <c r="X13" s="39"/>
      <c r="Y13" s="39"/>
      <c r="Z13" s="39"/>
    </row>
    <row r="14" ht="12.75" customHeight="1">
      <c r="A14" s="47"/>
      <c r="B14" s="43" t="s">
        <v>96</v>
      </c>
      <c r="C14" s="39"/>
      <c r="D14" s="39"/>
      <c r="E14" s="39"/>
      <c r="F14" s="39"/>
      <c r="G14" s="39"/>
      <c r="H14" s="39"/>
      <c r="I14" s="39"/>
      <c r="J14" s="39"/>
      <c r="K14" s="39"/>
      <c r="L14" s="39"/>
      <c r="M14" s="39"/>
      <c r="N14" s="39"/>
      <c r="O14" s="39"/>
      <c r="P14" s="39"/>
      <c r="Q14" s="39"/>
      <c r="R14" s="39"/>
      <c r="S14" s="39"/>
      <c r="T14" s="39"/>
      <c r="U14" s="39"/>
      <c r="V14" s="39"/>
      <c r="W14" s="39"/>
      <c r="X14" s="39"/>
      <c r="Y14" s="39"/>
      <c r="Z14" s="39"/>
    </row>
    <row r="15" ht="12.75" customHeight="1">
      <c r="A15" s="47"/>
      <c r="B15" s="48" t="s">
        <v>97</v>
      </c>
      <c r="C15" s="39"/>
      <c r="D15" s="39"/>
      <c r="E15" s="39"/>
      <c r="F15" s="39"/>
      <c r="G15" s="39"/>
      <c r="H15" s="39"/>
      <c r="I15" s="39"/>
      <c r="J15" s="39"/>
      <c r="K15" s="39"/>
      <c r="L15" s="39"/>
      <c r="M15" s="39"/>
      <c r="N15" s="39"/>
      <c r="O15" s="39"/>
      <c r="P15" s="39"/>
      <c r="Q15" s="39"/>
      <c r="R15" s="39"/>
      <c r="S15" s="39"/>
      <c r="T15" s="39"/>
      <c r="U15" s="39"/>
      <c r="V15" s="39"/>
      <c r="W15" s="39"/>
      <c r="X15" s="39"/>
      <c r="Y15" s="39"/>
      <c r="Z15" s="39"/>
    </row>
    <row r="16" ht="12.75" customHeight="1">
      <c r="A16" s="47"/>
      <c r="B16" s="45"/>
      <c r="C16" s="39"/>
      <c r="D16" s="39"/>
      <c r="E16" s="39"/>
      <c r="F16" s="39"/>
      <c r="G16" s="39"/>
      <c r="H16" s="39"/>
      <c r="I16" s="39"/>
      <c r="J16" s="39"/>
      <c r="K16" s="39"/>
      <c r="L16" s="39"/>
      <c r="M16" s="39"/>
      <c r="N16" s="39"/>
      <c r="O16" s="39"/>
      <c r="P16" s="39"/>
      <c r="Q16" s="39"/>
      <c r="R16" s="39"/>
      <c r="S16" s="39"/>
      <c r="T16" s="39"/>
      <c r="U16" s="39"/>
      <c r="V16" s="39"/>
      <c r="W16" s="39"/>
      <c r="X16" s="39"/>
      <c r="Y16" s="39"/>
      <c r="Z16" s="39"/>
    </row>
    <row r="17" ht="12.75" customHeight="1">
      <c r="A17" s="47"/>
      <c r="B17" s="45" t="s">
        <v>98</v>
      </c>
      <c r="C17" s="39"/>
      <c r="D17" s="39"/>
      <c r="E17" s="39"/>
      <c r="F17" s="39"/>
      <c r="G17" s="39"/>
      <c r="H17" s="39"/>
      <c r="I17" s="39"/>
      <c r="J17" s="39"/>
      <c r="K17" s="39"/>
      <c r="L17" s="39"/>
      <c r="M17" s="39"/>
      <c r="N17" s="39"/>
      <c r="O17" s="39"/>
      <c r="P17" s="39"/>
      <c r="Q17" s="39"/>
      <c r="R17" s="39"/>
      <c r="S17" s="39"/>
      <c r="T17" s="39"/>
      <c r="U17" s="39"/>
      <c r="V17" s="39"/>
      <c r="W17" s="39"/>
      <c r="X17" s="39"/>
      <c r="Y17" s="39"/>
      <c r="Z17" s="39"/>
    </row>
    <row r="18" ht="12.75" customHeight="1">
      <c r="A18" s="47"/>
      <c r="B18" s="49"/>
      <c r="C18" s="39"/>
      <c r="D18" s="39"/>
      <c r="E18" s="39"/>
      <c r="F18" s="39"/>
      <c r="G18" s="39"/>
      <c r="H18" s="39"/>
      <c r="I18" s="39"/>
      <c r="J18" s="39"/>
      <c r="K18" s="39"/>
      <c r="L18" s="39"/>
      <c r="M18" s="39"/>
      <c r="N18" s="39"/>
      <c r="O18" s="39"/>
      <c r="P18" s="39"/>
      <c r="Q18" s="39"/>
      <c r="R18" s="39"/>
      <c r="S18" s="39"/>
      <c r="T18" s="39"/>
      <c r="U18" s="39"/>
      <c r="V18" s="39"/>
      <c r="W18" s="39"/>
      <c r="X18" s="39"/>
      <c r="Y18" s="39"/>
      <c r="Z18" s="39"/>
    </row>
    <row r="19" ht="12.75" customHeight="1">
      <c r="A19" s="39"/>
      <c r="B19" s="50"/>
      <c r="C19" s="39"/>
      <c r="D19" s="39"/>
      <c r="E19" s="39"/>
      <c r="F19" s="39"/>
      <c r="G19" s="39"/>
      <c r="H19" s="39"/>
      <c r="I19" s="39"/>
      <c r="J19" s="39"/>
      <c r="K19" s="39"/>
      <c r="L19" s="39"/>
      <c r="M19" s="39"/>
      <c r="N19" s="39"/>
      <c r="O19" s="39"/>
      <c r="P19" s="39"/>
      <c r="Q19" s="39"/>
      <c r="R19" s="39"/>
      <c r="S19" s="39"/>
      <c r="T19" s="39"/>
      <c r="U19" s="39"/>
      <c r="V19" s="39"/>
      <c r="W19" s="39"/>
      <c r="X19" s="39"/>
      <c r="Y19" s="39"/>
      <c r="Z19" s="39"/>
    </row>
    <row r="20" ht="12.75" customHeight="1">
      <c r="A20" s="39"/>
      <c r="B20" s="50"/>
      <c r="C20" s="39"/>
      <c r="D20" s="39"/>
      <c r="E20" s="39"/>
      <c r="F20" s="39"/>
      <c r="G20" s="39"/>
      <c r="H20" s="39"/>
      <c r="I20" s="39"/>
      <c r="J20" s="39"/>
      <c r="K20" s="39"/>
      <c r="L20" s="39"/>
      <c r="M20" s="39"/>
      <c r="N20" s="39"/>
      <c r="O20" s="39"/>
      <c r="P20" s="39"/>
      <c r="Q20" s="39"/>
      <c r="R20" s="39"/>
      <c r="S20" s="39"/>
      <c r="T20" s="39"/>
      <c r="U20" s="39"/>
      <c r="V20" s="39"/>
      <c r="W20" s="39"/>
      <c r="X20" s="39"/>
      <c r="Y20" s="39"/>
      <c r="Z20" s="39"/>
    </row>
    <row r="21" ht="12.75" customHeight="1">
      <c r="A21" s="51"/>
      <c r="B21" s="52"/>
      <c r="C21" s="39"/>
      <c r="D21" s="39"/>
      <c r="E21" s="39"/>
      <c r="F21" s="39"/>
      <c r="G21" s="39"/>
      <c r="H21" s="39"/>
      <c r="I21" s="39"/>
      <c r="J21" s="39"/>
      <c r="K21" s="39"/>
      <c r="L21" s="39"/>
      <c r="M21" s="39"/>
      <c r="N21" s="39"/>
      <c r="O21" s="39"/>
      <c r="P21" s="39"/>
      <c r="Q21" s="39"/>
      <c r="R21" s="39"/>
      <c r="S21" s="39"/>
      <c r="T21" s="39"/>
      <c r="U21" s="39"/>
      <c r="V21" s="39"/>
      <c r="W21" s="39"/>
      <c r="X21" s="39"/>
      <c r="Y21" s="39"/>
      <c r="Z21" s="39"/>
    </row>
    <row r="22" ht="12.75" customHeight="1">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row>
    <row r="23" ht="12.75" customHeight="1">
      <c r="A23" s="53"/>
      <c r="B23" s="54"/>
      <c r="C23" s="39"/>
      <c r="D23" s="39"/>
      <c r="E23" s="39"/>
      <c r="F23" s="39"/>
      <c r="G23" s="39"/>
      <c r="H23" s="39"/>
      <c r="I23" s="39"/>
      <c r="J23" s="39"/>
      <c r="K23" s="39"/>
      <c r="L23" s="39"/>
      <c r="M23" s="39"/>
      <c r="N23" s="39"/>
      <c r="O23" s="39"/>
      <c r="P23" s="39"/>
      <c r="Q23" s="39"/>
      <c r="R23" s="39"/>
      <c r="S23" s="39"/>
      <c r="T23" s="39"/>
      <c r="U23" s="39"/>
      <c r="V23" s="39"/>
      <c r="W23" s="39"/>
      <c r="X23" s="39"/>
      <c r="Y23" s="39"/>
      <c r="Z23" s="39"/>
    </row>
    <row r="24" ht="12.75" customHeight="1">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row>
    <row r="25" ht="12.75" customHeight="1">
      <c r="A25" s="53"/>
      <c r="B25" s="54"/>
      <c r="C25" s="39"/>
      <c r="D25" s="39"/>
      <c r="E25" s="39"/>
      <c r="F25" s="39"/>
      <c r="G25" s="39"/>
      <c r="H25" s="39"/>
      <c r="I25" s="39"/>
      <c r="J25" s="39"/>
      <c r="K25" s="39"/>
      <c r="L25" s="39"/>
      <c r="M25" s="39"/>
      <c r="N25" s="39"/>
      <c r="O25" s="39"/>
      <c r="P25" s="39"/>
      <c r="Q25" s="39"/>
      <c r="R25" s="39"/>
      <c r="S25" s="39"/>
      <c r="T25" s="39"/>
      <c r="U25" s="39"/>
      <c r="V25" s="39"/>
      <c r="W25" s="39"/>
      <c r="X25" s="39"/>
      <c r="Y25" s="39"/>
      <c r="Z25" s="39"/>
    </row>
    <row r="26" ht="12.75" customHeight="1">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row>
    <row r="27" ht="12.75" customHeight="1">
      <c r="A27" s="53"/>
      <c r="B27" s="55"/>
      <c r="C27" s="39"/>
      <c r="D27" s="39"/>
      <c r="E27" s="39"/>
      <c r="F27" s="39"/>
      <c r="G27" s="39"/>
      <c r="H27" s="39"/>
      <c r="I27" s="39"/>
      <c r="J27" s="39"/>
      <c r="K27" s="39"/>
      <c r="L27" s="39"/>
      <c r="M27" s="39"/>
      <c r="N27" s="39"/>
      <c r="O27" s="39"/>
      <c r="P27" s="39"/>
      <c r="Q27" s="39"/>
      <c r="R27" s="39"/>
      <c r="S27" s="39"/>
      <c r="T27" s="39"/>
      <c r="U27" s="39"/>
      <c r="V27" s="39"/>
      <c r="W27" s="39"/>
      <c r="X27" s="39"/>
      <c r="Y27" s="39"/>
      <c r="Z27" s="39"/>
    </row>
    <row r="28" ht="12.75" customHeight="1">
      <c r="A28" s="39"/>
      <c r="B28" s="56"/>
      <c r="C28" s="39"/>
      <c r="D28" s="39"/>
      <c r="E28" s="39"/>
      <c r="F28" s="39"/>
      <c r="G28" s="39"/>
      <c r="H28" s="39"/>
      <c r="I28" s="39"/>
      <c r="J28" s="39"/>
      <c r="K28" s="39"/>
      <c r="L28" s="39"/>
      <c r="M28" s="39"/>
      <c r="N28" s="39"/>
      <c r="O28" s="39"/>
      <c r="P28" s="39"/>
      <c r="Q28" s="39"/>
      <c r="R28" s="39"/>
      <c r="S28" s="39"/>
      <c r="T28" s="39"/>
      <c r="U28" s="39"/>
      <c r="V28" s="39"/>
      <c r="W28" s="39"/>
      <c r="X28" s="39"/>
      <c r="Y28" s="39"/>
      <c r="Z28" s="39"/>
    </row>
    <row r="29" ht="12.75" customHeight="1">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ht="12.75" customHeight="1">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B4"/>
    <hyperlink r:id="rId2" ref="B15"/>
  </hyperlinks>
  <printOptions/>
  <pageMargins bottom="0.75" footer="0.0" header="0.0" left="0.7" right="0.7" top="0.75"/>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2011-11-15T23:59:54Z</dcterms:created>
  <dc:creator>Vertex42.com</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2009-2018 Vertex42 LLC</vt:lpwstr>
  </property>
  <property fmtid="{D5CDD505-2E9C-101B-9397-08002B2CF9AE}" pid="3" name="Version">
    <vt:lpwstr>1.1.1</vt:lpwstr>
  </property>
  <property fmtid="{D5CDD505-2E9C-101B-9397-08002B2CF9AE}" pid="4" name="Source">
    <vt:lpwstr>https://www.vertex42.com/ExcelTemplates/control-chart.html</vt:lpwstr>
  </property>
</Properties>
</file>