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166925"/>
  <xr:revisionPtr revIDLastSave="0" documentId="8_{2E9F2910-3170-4CB7-AAC5-5FA2C99BB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4" r:id="rId1"/>
    <sheet name="Expenses" sheetId="1" r:id="rId2"/>
    <sheet name="Roster" sheetId="2" r:id="rId3"/>
    <sheet name="Credit Card Debt" sheetId="3" r:id="rId4"/>
  </sheets>
  <calcPr calcId="191028"/>
  <pivotCaches>
    <pivotCache cacheId="47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E8" i="3"/>
  <c r="F8" i="3" s="1"/>
  <c r="G8" i="3" s="1"/>
  <c r="B21" i="2"/>
  <c r="D20" i="2"/>
  <c r="D19" i="2"/>
  <c r="D18" i="2"/>
  <c r="D17" i="2"/>
  <c r="D16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<sst xmlns="http://schemas.openxmlformats.org/spreadsheetml/2006/main" count="1311" uniqueCount="168">
  <si>
    <t>Sum of Tax Inclusive Amount</t>
  </si>
  <si>
    <t>Bank Code</t>
  </si>
  <si>
    <t>Payment Date</t>
  </si>
  <si>
    <t>B1</t>
  </si>
  <si>
    <t>B2</t>
  </si>
  <si>
    <t>PC</t>
  </si>
  <si>
    <t>Grand Total</t>
  </si>
  <si>
    <t>Expenses</t>
  </si>
  <si>
    <t>Document Date</t>
  </si>
  <si>
    <t>Supplier</t>
  </si>
  <si>
    <t>Reference</t>
  </si>
  <si>
    <t>Description</t>
  </si>
  <si>
    <t>Tax Inclusive Amount</t>
  </si>
  <si>
    <t>Tax Code</t>
  </si>
  <si>
    <t>Account Code</t>
  </si>
  <si>
    <t>XY Solutions</t>
  </si>
  <si>
    <t>S77782</t>
  </si>
  <si>
    <t>Opening Balance</t>
  </si>
  <si>
    <t>A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</si>
  <si>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</si>
  <si>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</si>
  <si>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</si>
  <si>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</si>
  <si>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</si>
  <si>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</si>
  <si>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</si>
  <si>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</si>
  <si>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</si>
  <si>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</si>
  <si>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</si>
  <si>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</si>
  <si>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</si>
  <si>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</si>
  <si>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</si>
  <si>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</si>
  <si>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</si>
  <si>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</si>
  <si>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</si>
  <si>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</si>
  <si>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</si>
  <si>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Interflora</t>
  </si>
  <si>
    <t>Cash</t>
  </si>
  <si>
    <t>Flowers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</si>
  <si>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</si>
  <si>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</si>
  <si>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</si>
  <si>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</si>
  <si>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</si>
  <si>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</si>
  <si>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</si>
  <si>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</si>
  <si>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</si>
  <si>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</si>
  <si>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</si>
  <si>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</si>
  <si>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</si>
  <si>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</si>
  <si>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</si>
  <si>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</si>
  <si>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</si>
  <si>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</si>
  <si>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</si>
  <si>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</si>
  <si>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</si>
  <si>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</si>
  <si>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</si>
  <si>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</si>
  <si>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</si>
  <si>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</si>
  <si>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</si>
  <si>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</si>
  <si>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</si>
  <si>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</si>
  <si>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</si>
  <si>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</si>
  <si>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</si>
  <si>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</si>
  <si>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</si>
  <si>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</si>
  <si>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</si>
  <si>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</si>
  <si>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</si>
  <si>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</si>
  <si>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</si>
  <si>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</si>
  <si>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</si>
  <si>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</si>
  <si>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</si>
  <si>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</si>
  <si>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</si>
  <si>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</si>
  <si>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</si>
  <si>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</si>
  <si>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</si>
  <si>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</si>
  <si>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</si>
  <si>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</si>
  <si>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</si>
  <si>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</si>
  <si>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</si>
  <si>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</si>
  <si>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</si>
  <si>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</si>
  <si>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</si>
  <si>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</si>
  <si>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</si>
  <si>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</si>
  <si>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</si>
  <si>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</si>
  <si>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</si>
  <si>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</si>
  <si>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</si>
  <si>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</si>
  <si>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</si>
  <si>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</si>
  <si>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</si>
  <si>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</si>
  <si>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</si>
  <si>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</si>
  <si>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</si>
  <si>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</si>
  <si>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</si>
  <si>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</si>
  <si>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</si>
  <si>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</si>
  <si>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</si>
  <si>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</si>
  <si>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</si>
  <si>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</si>
  <si>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</si>
  <si>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</si>
  <si>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</si>
  <si>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Semester Grades</t>
  </si>
  <si>
    <t>Student Name</t>
  </si>
  <si>
    <t>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</si>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</sst>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292A2E"/>
      <name val="Atlassian Sans"/>
      <charset val="1"/>
    </font>
    <font>
      <b/>
      <sz val="11"/>
      <color rgb="FF292A2E"/>
      <name val="Atlassian Sans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Atlassian Sans"/>
      <charset val="1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/>
    <xf numFmtId="0" fontId="9" fillId="3" borderId="0" xfId="0" applyFont="1" applyFill="1"/>
    <xf numFmtId="0" fontId="7" fillId="4" borderId="0" xfId="0" applyFont="1" applyFill="1"/>
    <xf numFmtId="0" fontId="7" fillId="3" borderId="0" xfId="0" applyFont="1" applyFill="1"/>
    <xf numFmtId="0" fontId="7" fillId="8" borderId="0" xfId="0" applyFont="1" applyFill="1"/>
    <xf numFmtId="0" fontId="9" fillId="9" borderId="0" xfId="0" applyFont="1" applyFill="1"/>
    <xf numFmtId="0" fontId="7" fillId="10" borderId="0" xfId="0" applyFont="1" applyFill="1"/>
    <xf numFmtId="0" fontId="0" fillId="10" borderId="0" xfId="0" applyFill="1"/>
    <xf numFmtId="0" fontId="8" fillId="10" borderId="0" xfId="0" applyFont="1" applyFill="1"/>
    <xf numFmtId="0" fontId="7" fillId="11" borderId="0" xfId="0" applyFont="1" applyFill="1"/>
    <xf numFmtId="0" fontId="0" fillId="11" borderId="0" xfId="0" applyFill="1"/>
    <xf numFmtId="0" fontId="8" fillId="11" borderId="0" xfId="0" applyFont="1" applyFill="1"/>
    <xf numFmtId="0" fontId="0" fillId="4" borderId="0" xfId="0" applyFill="1"/>
    <xf numFmtId="0" fontId="8" fillId="4" borderId="0" xfId="0" applyFont="1" applyFill="1"/>
    <xf numFmtId="0" fontId="0" fillId="3" borderId="0" xfId="0" applyFill="1"/>
    <xf numFmtId="0" fontId="8" fillId="3" borderId="0" xfId="0" applyFont="1" applyFill="1"/>
    <xf numFmtId="0" fontId="7" fillId="12" borderId="0" xfId="0" applyFont="1" applyFill="1"/>
    <xf numFmtId="0" fontId="0" fillId="12" borderId="0" xfId="0" applyFill="1"/>
    <xf numFmtId="0" fontId="8" fillId="12" borderId="0" xfId="0" applyFont="1" applyFill="1"/>
    <xf numFmtId="0" fontId="8" fillId="8" borderId="0" xfId="0" applyFont="1" applyFill="1"/>
    <xf numFmtId="0" fontId="0" fillId="8" borderId="0" xfId="0" applyFill="1"/>
    <xf numFmtId="0" fontId="6" fillId="7" borderId="0" xfId="0" applyFont="1" applyFill="1"/>
    <xf numFmtId="0" fontId="6" fillId="2" borderId="0" xfId="0" applyFont="1" applyFill="1"/>
    <xf numFmtId="0" fontId="6" fillId="13" borderId="0" xfId="0" applyFont="1" applyFill="1"/>
    <xf numFmtId="0" fontId="6" fillId="14" borderId="0" xfId="0" applyFont="1" applyFill="1"/>
    <xf numFmtId="0" fontId="0" fillId="0" borderId="2" xfId="0" applyBorder="1"/>
    <xf numFmtId="0" fontId="7" fillId="4" borderId="3" xfId="0" applyFont="1" applyFill="1" applyBorder="1"/>
    <xf numFmtId="0" fontId="7" fillId="3" borderId="3" xfId="0" applyFont="1" applyFill="1" applyBorder="1"/>
    <xf numFmtId="0" fontId="7" fillId="5" borderId="3" xfId="0" applyFont="1" applyFill="1" applyBorder="1"/>
    <xf numFmtId="0" fontId="7" fillId="6" borderId="3" xfId="0" applyFont="1" applyFill="1" applyBorder="1"/>
    <xf numFmtId="0" fontId="7" fillId="7" borderId="3" xfId="0" applyFont="1" applyFill="1" applyBorder="1"/>
    <xf numFmtId="0" fontId="7" fillId="8" borderId="3" xfId="0" applyFont="1" applyFill="1" applyBorder="1"/>
    <xf numFmtId="0" fontId="7" fillId="2" borderId="3" xfId="0" applyFont="1" applyFill="1" applyBorder="1"/>
    <xf numFmtId="0" fontId="6" fillId="2" borderId="3" xfId="0" applyNumberFormat="1" applyFont="1" applyFill="1" applyBorder="1"/>
    <xf numFmtId="0" fontId="0" fillId="2" borderId="3" xfId="0" applyFill="1" applyBorder="1"/>
    <xf numFmtId="2" fontId="0" fillId="2" borderId="3" xfId="0" applyNumberFormat="1" applyFill="1" applyBorder="1"/>
    <xf numFmtId="0" fontId="6" fillId="7" borderId="3" xfId="0" applyNumberFormat="1" applyFont="1" applyFill="1" applyBorder="1"/>
    <xf numFmtId="0" fontId="0" fillId="7" borderId="3" xfId="0" applyFill="1" applyBorder="1"/>
    <xf numFmtId="2" fontId="0" fillId="7" borderId="3" xfId="0" applyNumberFormat="1" applyFill="1" applyBorder="1"/>
    <xf numFmtId="0" fontId="6" fillId="8" borderId="3" xfId="0" applyNumberFormat="1" applyFont="1" applyFill="1" applyBorder="1"/>
    <xf numFmtId="0" fontId="0" fillId="8" borderId="3" xfId="0" applyFill="1" applyBorder="1"/>
    <xf numFmtId="2" fontId="0" fillId="8" borderId="3" xfId="0" applyNumberFormat="1" applyFill="1" applyBorder="1"/>
    <xf numFmtId="0" fontId="7" fillId="12" borderId="3" xfId="0" applyFont="1" applyFill="1" applyBorder="1"/>
    <xf numFmtId="0" fontId="6" fillId="12" borderId="3" xfId="0" applyNumberFormat="1" applyFont="1" applyFill="1" applyBorder="1"/>
    <xf numFmtId="0" fontId="0" fillId="12" borderId="3" xfId="0" applyFill="1" applyBorder="1"/>
    <xf numFmtId="2" fontId="0" fillId="12" borderId="3" xfId="0" applyNumberFormat="1" applyFill="1" applyBorder="1"/>
    <xf numFmtId="0" fontId="6" fillId="3" borderId="3" xfId="0" applyNumberFormat="1" applyFont="1" applyFill="1" applyBorder="1"/>
    <xf numFmtId="0" fontId="0" fillId="3" borderId="3" xfId="0" applyFill="1" applyBorder="1"/>
    <xf numFmtId="2" fontId="0" fillId="3" borderId="3" xfId="0" applyNumberFormat="1" applyFill="1" applyBorder="1"/>
    <xf numFmtId="2" fontId="6" fillId="2" borderId="3" xfId="0" applyNumberFormat="1" applyFont="1" applyFill="1" applyBorder="1"/>
    <xf numFmtId="2" fontId="6" fillId="7" borderId="3" xfId="0" applyNumberFormat="1" applyFont="1" applyFill="1" applyBorder="1"/>
    <xf numFmtId="2" fontId="6" fillId="8" borderId="3" xfId="0" applyNumberFormat="1" applyFont="1" applyFill="1" applyBorder="1"/>
    <xf numFmtId="2" fontId="6" fillId="12" borderId="3" xfId="0" applyNumberFormat="1" applyFont="1" applyFill="1" applyBorder="1"/>
    <xf numFmtId="2" fontId="6" fillId="3" borderId="3" xfId="0" applyNumberFormat="1" applyFont="1" applyFill="1" applyBorder="1"/>
    <xf numFmtId="14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2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19">
    <dxf>
      <numFmt numFmtId="11" formatCode="&quot;$&quot;#,##0.00_);\(&quot;$&quot;#,##0.00\)"/>
    </dxf>
    <dxf>
      <numFmt numFmtId="11" formatCode="&quot;$&quot;#,##0.00_);\(&quot;$&quot;#,##0.00\)"/>
    </dxf>
    <dxf>
      <numFmt numFmtId="11" formatCode="&quot;$&quot;#,##0.00_);\(&quot;$&quot;#,##0.00\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&quot;$&quot;#,##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[KiruthikaDhanushkodi_Week2Homework.xlsx]Payments!PivotTable1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70AD47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70AD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4472C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1089232625529267E-2"/>
              <c:y val="1.35667329283198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3858654188073197E-3"/>
              <c:y val="3.2826429905452923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2176182927653273E-2"/>
              <c:y val="1.03938730853391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7.8804389290187994E-3"/>
              <c:y val="-2.844628932961281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4472C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0271697666333737E-3"/>
              <c:y val="-5.348831961356320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621839247976389E-2"/>
              <c:y val="1.1269166641736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508646125188396E-2"/>
              <c:y val="1.25820568927789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7934782608695321E-3"/>
              <c:y val="-9.8467603554099861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625229061622537E-2"/>
              <c:y val="9.737411265300085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1304356118907099E-2"/>
              <c:y val="1.02844572171601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197909618857909E-2"/>
              <c:y val="1.02844572171601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8749983414359715E-2"/>
              <c:y val="1.75055372375888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4472C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404447943628563E-2"/>
              <c:y val="9.846827133479212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7065383247706537E-3"/>
              <c:y val="6.5646182003887004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1.8371830955156179E-2"/>
              <c:y val="1.08315031690201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6576004028319645E-3"/>
              <c:y val="9.8467603554083815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53344401466539E-2"/>
              <c:y val="8.971566966117340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1630683567212973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4347826086957847E-3"/>
              <c:y val="-3.501074058482684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4472C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4239296291184138E-3"/>
              <c:y val="2.188317363579881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9248312906942E-2"/>
              <c:y val="1.20350109409190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485961389938853E-2"/>
              <c:y val="7.87747506239742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1847826086956523E-2"/>
              <c:y val="9.956243001658126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2011118349821672E-3"/>
              <c:y val="6.5646182003887004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149013161019865E-2"/>
              <c:y val="9.518612917977297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451078663701597E-2"/>
              <c:y val="1.75055372375888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4472C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1225058653441025E-2"/>
              <c:y val="9.518612917977297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3369896930195683E-3"/>
              <c:y val="-7.6584429918290361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layout>
            <c:manualLayout>
              <c:x val="-2.2015434212027844E-2"/>
              <c:y val="7.439844978716493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70AD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7.0652339769446335E-3"/>
              <c:y val="-2.1879834732300085E-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D7D3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AB-4967-AF9F-FB4103485DE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9AB-4967-AF9F-FB4103485DE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9AB-4967-AF9F-FB4103485DE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9AB-4967-AF9F-FB4103485DE4}"/>
              </c:ext>
            </c:extLst>
          </c:dPt>
          <c:dLbls>
            <c:dLbl>
              <c:idx val="2"/>
              <c:layout>
                <c:manualLayout>
                  <c:x val="-7.8804389290187994E-3"/>
                  <c:y val="-2.84462893296128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AB-4967-AF9F-FB4103485DE4}"/>
                </c:ext>
              </c:extLst>
            </c:dLbl>
            <c:dLbl>
              <c:idx val="6"/>
              <c:layout>
                <c:manualLayout>
                  <c:x val="-1.8749983414359715E-2"/>
                  <c:y val="1.75055372375888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9AB-4967-AF9F-FB4103485DE4}"/>
                </c:ext>
              </c:extLst>
            </c:dLbl>
            <c:dLbl>
              <c:idx val="10"/>
              <c:layout>
                <c:manualLayout>
                  <c:x val="-5.4347826086957847E-3"/>
                  <c:y val="-3.50107405848268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9AB-4967-AF9F-FB4103485DE4}"/>
                </c:ext>
              </c:extLst>
            </c:dLbl>
            <c:dLbl>
              <c:idx val="13"/>
              <c:layout>
                <c:manualLayout>
                  <c:x val="-1.3451078663701597E-2"/>
                  <c:y val="1.75055372375888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9AB-4967-AF9F-FB4103485D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4472C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Payments!$A$5:$A$20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Payments!$B$5:$B$20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E6-4765-958B-B9289BCC541F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AB-4967-AF9F-FB4103485DE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9AB-4967-AF9F-FB4103485DE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AB-4967-AF9F-FB4103485DE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9AB-4967-AF9F-FB4103485DE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9AB-4967-AF9F-FB4103485DE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9AB-4967-AF9F-FB4103485DE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9AB-4967-AF9F-FB4103485DE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9AB-4967-AF9F-FB4103485DE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9AB-4967-AF9F-FB4103485DE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9AB-4967-AF9F-FB4103485DE4}"/>
              </c:ext>
            </c:extLst>
          </c:dPt>
          <c:dLbls>
            <c:dLbl>
              <c:idx val="0"/>
              <c:layout>
                <c:manualLayout>
                  <c:x val="6.3858654188073197E-3"/>
                  <c:y val="3.282642990545292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AB-4967-AF9F-FB4103485DE4}"/>
                </c:ext>
              </c:extLst>
            </c:dLbl>
            <c:dLbl>
              <c:idx val="2"/>
              <c:layout>
                <c:manualLayout>
                  <c:x val="5.0271697666333737E-3"/>
                  <c:y val="-5.348831961356320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AB-4967-AF9F-FB4103485DE4}"/>
                </c:ext>
              </c:extLst>
            </c:dLbl>
            <c:dLbl>
              <c:idx val="3"/>
              <c:layout>
                <c:manualLayout>
                  <c:x val="6.7934782608695321E-3"/>
                  <c:y val="-9.8467603554099861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9AB-4967-AF9F-FB4103485DE4}"/>
                </c:ext>
              </c:extLst>
            </c:dLbl>
            <c:dLbl>
              <c:idx val="7"/>
              <c:layout>
                <c:manualLayout>
                  <c:x val="5.7065383247706537E-3"/>
                  <c:y val="6.5646182003887004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9AB-4967-AF9F-FB4103485DE4}"/>
                </c:ext>
              </c:extLst>
            </c:dLbl>
            <c:dLbl>
              <c:idx val="8"/>
              <c:layout>
                <c:manualLayout>
                  <c:x val="6.6576004028319645E-3"/>
                  <c:y val="9.8467603554083815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9AB-4967-AF9F-FB4103485DE4}"/>
                </c:ext>
              </c:extLst>
            </c:dLbl>
            <c:dLbl>
              <c:idx val="9"/>
              <c:layout>
                <c:manualLayout>
                  <c:x val="5.163068356721297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9AB-4967-AF9F-FB4103485DE4}"/>
                </c:ext>
              </c:extLst>
            </c:dLbl>
            <c:dLbl>
              <c:idx val="10"/>
              <c:layout>
                <c:manualLayout>
                  <c:x val="8.4239296291184138E-3"/>
                  <c:y val="2.188317363579881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9AB-4967-AF9F-FB4103485DE4}"/>
                </c:ext>
              </c:extLst>
            </c:dLbl>
            <c:dLbl>
              <c:idx val="12"/>
              <c:layout>
                <c:manualLayout>
                  <c:x val="7.2011118349821672E-3"/>
                  <c:y val="6.5646182003887004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9AB-4967-AF9F-FB4103485DE4}"/>
                </c:ext>
              </c:extLst>
            </c:dLbl>
            <c:dLbl>
              <c:idx val="14"/>
              <c:layout>
                <c:manualLayout>
                  <c:x val="7.3369896930195683E-3"/>
                  <c:y val="-7.6584429918290361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9AB-4967-AF9F-FB4103485DE4}"/>
                </c:ext>
              </c:extLst>
            </c:dLbl>
            <c:dLbl>
              <c:idx val="15"/>
              <c:layout>
                <c:manualLayout>
                  <c:x val="7.0652339769446335E-3"/>
                  <c:y val="-2.1879834732300085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9AB-4967-AF9F-FB4103485D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ED7D3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Payments!$A$5:$A$20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Payments!$C$5:$C$20</c:f>
              <c:numCache>
                <c:formatCode>0.00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E6-4765-958B-B9289BCC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2626056"/>
        <c:axId val="1012697608"/>
      </c:barChart>
      <c:lineChart>
        <c:grouping val="standard"/>
        <c:varyColors val="0"/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79AB-4967-AF9F-FB4103485DE4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9AB-4967-AF9F-FB4103485DE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AB-4967-AF9F-FB4103485DE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9AB-4967-AF9F-FB4103485DE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79AB-4967-AF9F-FB4103485DE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AB-4967-AF9F-FB4103485DE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79AB-4967-AF9F-FB4103485DE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79AB-4967-AF9F-FB4103485DE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79AB-4967-AF9F-FB4103485DE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79AB-4967-AF9F-FB4103485DE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79AB-4967-AF9F-FB4103485DE4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79AB-4967-AF9F-FB4103485DE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79AB-4967-AF9F-FB4103485DE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79AB-4967-AF9F-FB4103485DE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79AB-4967-AF9F-FB4103485DE4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70AD47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79AB-4967-AF9F-FB4103485DE4}"/>
              </c:ext>
            </c:extLst>
          </c:dPt>
          <c:dLbls>
            <c:dLbl>
              <c:idx val="0"/>
              <c:layout>
                <c:manualLayout>
                  <c:x val="-2.1089232625529267E-2"/>
                  <c:y val="1.35667329283198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AB-4967-AF9F-FB4103485DE4}"/>
                </c:ext>
              </c:extLst>
            </c:dLbl>
            <c:dLbl>
              <c:idx val="1"/>
              <c:layout>
                <c:manualLayout>
                  <c:x val="-2.2176182927653273E-2"/>
                  <c:y val="1.03938730853391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AB-4967-AF9F-FB4103485DE4}"/>
                </c:ext>
              </c:extLst>
            </c:dLbl>
            <c:dLbl>
              <c:idx val="2"/>
              <c:layout>
                <c:manualLayout>
                  <c:x val="-2.4621839247976389E-2"/>
                  <c:y val="1.1269166641736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9AB-4967-AF9F-FB4103485DE4}"/>
                </c:ext>
              </c:extLst>
            </c:dLbl>
            <c:dLbl>
              <c:idx val="3"/>
              <c:layout>
                <c:manualLayout>
                  <c:x val="-2.4508646125188396E-2"/>
                  <c:y val="1.2582056892778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9AB-4967-AF9F-FB4103485DE4}"/>
                </c:ext>
              </c:extLst>
            </c:dLbl>
            <c:dLbl>
              <c:idx val="4"/>
              <c:layout>
                <c:manualLayout>
                  <c:x val="-2.625229061622537E-2"/>
                  <c:y val="9.737411265300085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9AB-4967-AF9F-FB4103485DE4}"/>
                </c:ext>
              </c:extLst>
            </c:dLbl>
            <c:dLbl>
              <c:idx val="5"/>
              <c:layout>
                <c:manualLayout>
                  <c:x val="-2.1304356118907099E-2"/>
                  <c:y val="1.02844572171601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9AB-4967-AF9F-FB4103485DE4}"/>
                </c:ext>
              </c:extLst>
            </c:dLbl>
            <c:dLbl>
              <c:idx val="6"/>
              <c:layout>
                <c:manualLayout>
                  <c:x val="-1.6197909618857909E-2"/>
                  <c:y val="1.02844572171601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9AB-4967-AF9F-FB4103485DE4}"/>
                </c:ext>
              </c:extLst>
            </c:dLbl>
            <c:dLbl>
              <c:idx val="7"/>
              <c:layout>
                <c:manualLayout>
                  <c:x val="-2.4404447943628563E-2"/>
                  <c:y val="9.846827133479212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9AB-4967-AF9F-FB4103485DE4}"/>
                </c:ext>
              </c:extLst>
            </c:dLbl>
            <c:dLbl>
              <c:idx val="8"/>
              <c:layout>
                <c:manualLayout>
                  <c:x val="-1.8371830955156179E-2"/>
                  <c:y val="1.08315031690201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9AB-4967-AF9F-FB4103485DE4}"/>
                </c:ext>
              </c:extLst>
            </c:dLbl>
            <c:dLbl>
              <c:idx val="9"/>
              <c:layout>
                <c:manualLayout>
                  <c:x val="-2.0953344401466539E-2"/>
                  <c:y val="8.971566966117340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9AB-4967-AF9F-FB4103485DE4}"/>
                </c:ext>
              </c:extLst>
            </c:dLbl>
            <c:dLbl>
              <c:idx val="10"/>
              <c:layout>
                <c:manualLayout>
                  <c:x val="-1.769248312906942E-2"/>
                  <c:y val="1.20350109409190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9AB-4967-AF9F-FB4103485DE4}"/>
                </c:ext>
              </c:extLst>
            </c:dLbl>
            <c:dLbl>
              <c:idx val="11"/>
              <c:layout>
                <c:manualLayout>
                  <c:x val="-2.4485961389938853E-2"/>
                  <c:y val="7.877475062397429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9AB-4967-AF9F-FB4103485DE4}"/>
                </c:ext>
              </c:extLst>
            </c:dLbl>
            <c:dLbl>
              <c:idx val="12"/>
              <c:layout>
                <c:manualLayout>
                  <c:x val="-2.1847826086956523E-2"/>
                  <c:y val="9.956243001658126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9AB-4967-AF9F-FB4103485DE4}"/>
                </c:ext>
              </c:extLst>
            </c:dLbl>
            <c:dLbl>
              <c:idx val="13"/>
              <c:layout>
                <c:manualLayout>
                  <c:x val="-1.7149013161019865E-2"/>
                  <c:y val="9.518612917977297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9AB-4967-AF9F-FB4103485DE4}"/>
                </c:ext>
              </c:extLst>
            </c:dLbl>
            <c:dLbl>
              <c:idx val="14"/>
              <c:layout>
                <c:manualLayout>
                  <c:x val="-2.1225058653441025E-2"/>
                  <c:y val="9.518612917977297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9AB-4967-AF9F-FB4103485DE4}"/>
                </c:ext>
              </c:extLst>
            </c:dLbl>
            <c:dLbl>
              <c:idx val="15"/>
              <c:layout>
                <c:manualLayout>
                  <c:x val="-2.2015434212027844E-2"/>
                  <c:y val="7.439844978716493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9AB-4967-AF9F-FB4103485D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70AD4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Payments!$A$5:$A$20</c:f>
              <c:strCache>
                <c:ptCount val="16"/>
                <c:pt idx="0">
                  <c:v>1/2/2012</c:v>
                </c:pt>
                <c:pt idx="1">
                  <c:v>1/5/2012</c:v>
                </c:pt>
                <c:pt idx="2">
                  <c:v>1/15/2012</c:v>
                </c:pt>
                <c:pt idx="3">
                  <c:v>1/16/2012</c:v>
                </c:pt>
                <c:pt idx="4">
                  <c:v>1/20/2012</c:v>
                </c:pt>
                <c:pt idx="5">
                  <c:v>1/21/2012</c:v>
                </c:pt>
                <c:pt idx="6">
                  <c:v>1/26/2012</c:v>
                </c:pt>
                <c:pt idx="7">
                  <c:v>1/31/2012</c:v>
                </c:pt>
                <c:pt idx="8">
                  <c:v>2/2/2012</c:v>
                </c:pt>
                <c:pt idx="9">
                  <c:v>2/5/2012</c:v>
                </c:pt>
                <c:pt idx="10">
                  <c:v>2/15/2012</c:v>
                </c:pt>
                <c:pt idx="11">
                  <c:v>2/20/2012</c:v>
                </c:pt>
                <c:pt idx="12">
                  <c:v>2/25/2012</c:v>
                </c:pt>
                <c:pt idx="13">
                  <c:v>2/26/2012</c:v>
                </c:pt>
                <c:pt idx="14">
                  <c:v>2/27/2012</c:v>
                </c:pt>
                <c:pt idx="15">
                  <c:v>2/29/2012</c:v>
                </c:pt>
              </c:strCache>
            </c:strRef>
          </c:cat>
          <c:val>
            <c:numRef>
              <c:f>Payments!$D$5:$D$20</c:f>
              <c:numCache>
                <c:formatCode>0.00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E6-4765-958B-B9289BCC5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74792"/>
        <c:axId val="296355336"/>
      </c:lineChart>
      <c:catAx>
        <c:axId val="1002626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 Date</a:t>
                </a:r>
              </a:p>
            </c:rich>
          </c:tx>
          <c:overlay val="0"/>
          <c:spPr>
            <a:solidFill>
              <a:srgbClr val="D9E1F2"/>
            </a:solidFill>
            <a:ln>
              <a:solidFill>
                <a:srgbClr val="000000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rgbClr val="7B7B7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97608"/>
        <c:crosses val="autoZero"/>
        <c:auto val="1"/>
        <c:lblAlgn val="ctr"/>
        <c:lblOffset val="100"/>
        <c:noMultiLvlLbl val="0"/>
      </c:catAx>
      <c:valAx>
        <c:axId val="1012697608"/>
        <c:scaling>
          <c:orientation val="minMax"/>
          <c:max val="25000"/>
          <c:min val="-2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 Amount</a:t>
                </a:r>
              </a:p>
            </c:rich>
          </c:tx>
          <c:overlay val="0"/>
          <c:spPr>
            <a:solidFill>
              <a:srgbClr val="D9E1F2"/>
            </a:solidFill>
            <a:ln>
              <a:solidFill>
                <a:srgbClr val="000000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rgbClr val="F4B08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626056"/>
        <c:crosses val="autoZero"/>
        <c:crossBetween val="between"/>
        <c:majorUnit val="500"/>
        <c:minorUnit val="100"/>
      </c:valAx>
      <c:valAx>
        <c:axId val="296355336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296374792"/>
        <c:crosses val="autoZero"/>
        <c:crossBetween val="between"/>
      </c:valAx>
      <c:catAx>
        <c:axId val="296374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635533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9BC2E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9BC2E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5"/>
          <c:order val="0"/>
          <c:tx>
            <c:v>Credit Card Debt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0C-4A91-90F7-4AB74D615E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0C-4A91-90F7-4AB74D615E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0C-4A91-90F7-4AB74D615E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0C-4A91-90F7-4AB74D615E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C0C-4A91-90F7-4AB74D615E58}"/>
              </c:ext>
            </c:extLst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DCE-4636-AADF-48412868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9BC2E6"/>
                </a:solidFill>
                <a:latin typeface="Comic Sans MS"/>
                <a:ea typeface="Comic Sans MS"/>
                <a:cs typeface="Comic Sans MS"/>
              </a:defRPr>
            </a:pPr>
            <a:r>
              <a:rPr lang="en-US"/>
              <a:t>Credit Card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9BC2E6"/>
              </a:solidFill>
              <a:latin typeface="Comic Sans MS"/>
              <a:ea typeface="Comic Sans MS"/>
              <a:cs typeface="Comic Sans M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rgbClr val="BDD7E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D-4CA2-97E0-4843EEE90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axId val="1847090183"/>
        <c:axId val="1847092231"/>
      </c:barChart>
      <c:lineChart>
        <c:grouping val="standard"/>
        <c:varyColors val="0"/>
        <c:ser>
          <c:idx val="1"/>
          <c:order val="1"/>
          <c:tx>
            <c:v>Monthly Payment</c:v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5D-4CA2-97E0-4843EEE90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121927"/>
        <c:axId val="1847114759"/>
      </c:lineChart>
      <c:catAx>
        <c:axId val="1847090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Credit Card</a:t>
                </a:r>
              </a:p>
            </c:rich>
          </c:tx>
          <c:overlay val="0"/>
          <c:spPr>
            <a:solidFill>
              <a:srgbClr val="E2EFDA"/>
            </a:solidFill>
            <a:ln>
              <a:solidFill>
                <a:srgbClr val="5B9BD5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ED7D3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92231"/>
        <c:crosses val="autoZero"/>
        <c:auto val="1"/>
        <c:lblAlgn val="ctr"/>
        <c:lblOffset val="100"/>
        <c:noMultiLvlLbl val="0"/>
      </c:catAx>
      <c:valAx>
        <c:axId val="1847092231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</a:t>
                </a:r>
              </a:p>
            </c:rich>
          </c:tx>
          <c:overlay val="0"/>
          <c:spPr>
            <a:solidFill>
              <a:srgbClr val="E2EFDA"/>
            </a:solidFill>
            <a:ln>
              <a:solidFill>
                <a:srgbClr val="000000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90183"/>
        <c:crosses val="autoZero"/>
        <c:crossBetween val="between"/>
        <c:majorUnit val="500"/>
      </c:valAx>
      <c:valAx>
        <c:axId val="18471147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Payment</a:t>
                </a:r>
              </a:p>
            </c:rich>
          </c:tx>
          <c:overlay val="0"/>
          <c:spPr>
            <a:solidFill>
              <a:srgbClr val="C6E0B4"/>
            </a:solidFill>
            <a:ln>
              <a:solidFill>
                <a:srgbClr val="000000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21927"/>
        <c:crosses val="max"/>
        <c:crossBetween val="between"/>
      </c:valAx>
      <c:catAx>
        <c:axId val="18471219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47114759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356367767461897"/>
          <c:y val="0.10479216675819632"/>
          <c:w val="0.34523069690915503"/>
          <c:h val="5.102076526148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23</xdr:row>
      <xdr:rowOff>180975</xdr:rowOff>
    </xdr:from>
    <xdr:to>
      <xdr:col>14</xdr:col>
      <xdr:colOff>133350</xdr:colOff>
      <xdr:row>115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12D5A-80D9-8831-8BF1-3E13A8D6A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10</xdr:row>
      <xdr:rowOff>133350</xdr:rowOff>
    </xdr:from>
    <xdr:to>
      <xdr:col>5</xdr:col>
      <xdr:colOff>438150</xdr:colOff>
      <xdr:row>31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D7B80A-AFB3-CC46-263E-AD4FDB01F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790575</xdr:colOff>
      <xdr:row>10</xdr:row>
      <xdr:rowOff>114300</xdr:rowOff>
    </xdr:from>
    <xdr:to>
      <xdr:col>14</xdr:col>
      <xdr:colOff>542925</xdr:colOff>
      <xdr:row>32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2AD4F8-C7C0-1ADA-FA2B-CFA371CBFA7E}"/>
            </a:ext>
            <a:ext uri="{147F2762-F138-4A5C-976F-8EAC2B608ADB}">
              <a16:predDERef xmlns:a16="http://schemas.microsoft.com/office/drawing/2014/main" pred="{54D7B80A-AFB3-CC46-263E-AD4FDB01F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16.068601851854" createdVersion="8" refreshedVersion="8" minRefreshableVersion="3" recordCount="208" xr:uid="{BB27E33B-9D93-45E2-A08D-36346F44665B}">
  <cacheSource type="worksheet">
    <worksheetSource ref="A2:I210" sheet="Expenses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 count="69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Tax Cod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x v="0"/>
    <s v="A"/>
    <x v="0"/>
    <s v="BS-500"/>
    <x v="0"/>
  </r>
  <r>
    <d v="2011-03-01T00:00:00"/>
    <s v="IS Communications"/>
    <s v="Invoice EXP22"/>
    <s v="Internet Service Provider"/>
    <x v="1"/>
    <s v="A"/>
    <x v="0"/>
    <s v="IS-380"/>
    <x v="1"/>
  </r>
  <r>
    <d v="2011-03-02T00:00:00"/>
    <s v="Newscorp"/>
    <s v="I381119"/>
    <s v="Subscriptions"/>
    <x v="2"/>
    <s v="A"/>
    <x v="0"/>
    <s v="IS-375"/>
    <x v="2"/>
  </r>
  <r>
    <d v="2011-03-05T00:00:00"/>
    <s v="EAG Brokers"/>
    <s v="Debit Order"/>
    <s v="Insurance"/>
    <x v="3"/>
    <s v="A"/>
    <x v="0"/>
    <s v="IS-340"/>
    <x v="3"/>
  </r>
  <r>
    <d v="2011-03-15T00:00:00"/>
    <s v="Capital Bank"/>
    <s v="Bank Statement"/>
    <s v="Service Fees"/>
    <x v="4"/>
    <s v="A"/>
    <x v="0"/>
    <s v="IS-315"/>
    <x v="4"/>
  </r>
  <r>
    <d v="2011-03-15T00:00:00"/>
    <s v="Capital Bank"/>
    <s v="Bank Statement"/>
    <s v="Service Fees"/>
    <x v="5"/>
    <s v="A"/>
    <x v="1"/>
    <s v="IS-315"/>
    <x v="4"/>
  </r>
  <r>
    <d v="2011-03-15T00:00:00"/>
    <s v="IAS Accountants"/>
    <s v="Invoice"/>
    <s v="Bookkeeping"/>
    <x v="6"/>
    <s v="A"/>
    <x v="0"/>
    <s v="IS-305"/>
    <x v="5"/>
  </r>
  <r>
    <d v="2011-03-15T00:00:00"/>
    <s v="Interflora"/>
    <s v="Cash"/>
    <s v="Flowers"/>
    <x v="7"/>
    <s v="A"/>
    <x v="2"/>
    <s v="IS-345"/>
    <x v="4"/>
  </r>
  <r>
    <d v="2011-03-18T00:00:00"/>
    <s v="QQ International"/>
    <s v="TR6998"/>
    <s v="Parking"/>
    <x v="8"/>
    <s v="A"/>
    <x v="0"/>
    <s v="IS-390"/>
    <x v="6"/>
  </r>
  <r>
    <d v="2011-03-20T00:00:00"/>
    <s v="Example (Pty) Ltd"/>
    <s v="Transfer"/>
    <s v="Inter Account Transfer"/>
    <x v="9"/>
    <s v="E"/>
    <x v="1"/>
    <s v="BS-399"/>
    <x v="7"/>
  </r>
  <r>
    <d v="2011-03-20T00:00:00"/>
    <s v="Example (Pty) Ltd"/>
    <s v="Transfer"/>
    <s v="Inter Account Transfer"/>
    <x v="10"/>
    <s v="E"/>
    <x v="0"/>
    <s v="BS-399"/>
    <x v="7"/>
  </r>
  <r>
    <d v="2011-03-26T00:00:00"/>
    <s v="Example (Pty) Ltd"/>
    <s v="Payroll"/>
    <s v="Salaries"/>
    <x v="11"/>
    <s v="E"/>
    <x v="1"/>
    <s v="IS-365"/>
    <x v="8"/>
  </r>
  <r>
    <d v="2011-03-26T00:00:00"/>
    <s v="HP Finance"/>
    <s v="Debit Order"/>
    <s v="Capital repayment"/>
    <x v="12"/>
    <s v="E"/>
    <x v="0"/>
    <s v="BS-700"/>
    <x v="8"/>
  </r>
  <r>
    <d v="2011-03-26T00:00:00"/>
    <s v="HP Finance"/>
    <s v="Debit Order"/>
    <s v="Interest paid"/>
    <x v="13"/>
    <s v="E"/>
    <x v="0"/>
    <s v="IS-500"/>
    <x v="8"/>
  </r>
  <r>
    <d v="2011-03-26T00:00:00"/>
    <s v="PR Properties"/>
    <s v="Debit Order"/>
    <s v="Rent"/>
    <x v="14"/>
    <s v="A"/>
    <x v="0"/>
    <s v="IS-350"/>
    <x v="8"/>
  </r>
  <r>
    <d v="2011-03-31T00:00:00"/>
    <s v="Example (Pty) Ltd"/>
    <s v="Bank Statement"/>
    <s v="Petty Cash Reimbursement"/>
    <x v="13"/>
    <s v="E"/>
    <x v="0"/>
    <s v="BS-399"/>
    <x v="1"/>
  </r>
  <r>
    <d v="2011-03-31T00:00:00"/>
    <s v="Example (Pty) Ltd"/>
    <s v="Bank Statement"/>
    <s v="Petty Cash Reimbursement"/>
    <x v="15"/>
    <s v="E"/>
    <x v="2"/>
    <s v="BS-399"/>
    <x v="1"/>
  </r>
  <r>
    <d v="2011-04-01T00:00:00"/>
    <s v="IS Communications"/>
    <s v="Invoice EXP23"/>
    <s v="Internet Service Provider"/>
    <x v="1"/>
    <s v="A"/>
    <x v="0"/>
    <s v="IS-380"/>
    <x v="9"/>
  </r>
  <r>
    <d v="2011-04-05T00:00:00"/>
    <s v="EAG Brokers"/>
    <s v="Debit Order"/>
    <s v="Insurance"/>
    <x v="3"/>
    <s v="A"/>
    <x v="0"/>
    <s v="IS-340"/>
    <x v="10"/>
  </r>
  <r>
    <d v="2011-04-12T00:00:00"/>
    <s v="Interflora"/>
    <s v="Cash"/>
    <s v="Flowers"/>
    <x v="16"/>
    <s v="A"/>
    <x v="2"/>
    <s v="IS-345"/>
    <x v="11"/>
  </r>
  <r>
    <d v="2011-04-15T00:00:00"/>
    <s v="Capital Bank"/>
    <s v="Bank Statement"/>
    <s v="Service Fees"/>
    <x v="17"/>
    <s v="A"/>
    <x v="0"/>
    <s v="IS-315"/>
    <x v="12"/>
  </r>
  <r>
    <d v="2011-04-15T00:00:00"/>
    <s v="Capital Bank"/>
    <s v="Bank Statement"/>
    <s v="Service Fees"/>
    <x v="5"/>
    <s v="A"/>
    <x v="1"/>
    <s v="IS-315"/>
    <x v="12"/>
  </r>
  <r>
    <d v="2011-04-15T00:00:00"/>
    <s v="IAS Accountants"/>
    <s v="Invoice"/>
    <s v="Bookkeeping"/>
    <x v="6"/>
    <s v="A"/>
    <x v="0"/>
    <s v="IS-305"/>
    <x v="13"/>
  </r>
  <r>
    <d v="2011-04-20T00:00:00"/>
    <s v="Example (Pty) Ltd"/>
    <s v="Transfer"/>
    <s v="Inter Account Transfer"/>
    <x v="18"/>
    <s v="E"/>
    <x v="1"/>
    <s v="BS-399"/>
    <x v="14"/>
  </r>
  <r>
    <d v="2011-04-20T00:00:00"/>
    <s v="Example (Pty) Ltd"/>
    <s v="Transfer"/>
    <s v="Inter Account Transfer"/>
    <x v="19"/>
    <s v="E"/>
    <x v="0"/>
    <s v="BS-399"/>
    <x v="14"/>
  </r>
  <r>
    <d v="2011-04-25T00:00:00"/>
    <s v="Inland Revenue"/>
    <s v="Return"/>
    <s v="Sales Tax"/>
    <x v="20"/>
    <s v="E"/>
    <x v="0"/>
    <s v="BS-600"/>
    <x v="15"/>
  </r>
  <r>
    <d v="2011-04-26T00:00:00"/>
    <s v="Example (Pty) Ltd"/>
    <s v="Payroll"/>
    <s v="Salaries"/>
    <x v="19"/>
    <s v="E"/>
    <x v="1"/>
    <s v="IS-365"/>
    <x v="16"/>
  </r>
  <r>
    <d v="2011-04-26T00:00:00"/>
    <s v="Furniture City"/>
    <s v="Invoice"/>
    <s v="Furniture"/>
    <x v="21"/>
    <s v="A"/>
    <x v="0"/>
    <s v="BS-100"/>
    <x v="17"/>
  </r>
  <r>
    <d v="2011-04-26T00:00:00"/>
    <s v="HP Finance"/>
    <s v="Debit Order"/>
    <s v="Capital repayment"/>
    <x v="12"/>
    <s v="E"/>
    <x v="0"/>
    <s v="BS-700"/>
    <x v="16"/>
  </r>
  <r>
    <d v="2011-04-26T00:00:00"/>
    <s v="HP Finance"/>
    <s v="Debit Order"/>
    <s v="Interest paid"/>
    <x v="13"/>
    <s v="E"/>
    <x v="0"/>
    <s v="IS-500"/>
    <x v="16"/>
  </r>
  <r>
    <d v="2011-04-26T00:00:00"/>
    <s v="PR Properties"/>
    <s v="Debit Order"/>
    <s v="Rent"/>
    <x v="14"/>
    <s v="A"/>
    <x v="0"/>
    <s v="IS-350"/>
    <x v="16"/>
  </r>
  <r>
    <d v="2011-04-29T00:00:00"/>
    <s v="GF Supplies"/>
    <s v="IN1179"/>
    <s v="Consumables"/>
    <x v="22"/>
    <s v="A"/>
    <x v="2"/>
    <s v="IS-325"/>
    <x v="18"/>
  </r>
  <r>
    <d v="2011-04-30T00:00:00"/>
    <s v="Example (Pty) Ltd"/>
    <s v="Bank Statement"/>
    <s v="Petty Cash Reimbursement"/>
    <x v="13"/>
    <s v="E"/>
    <x v="0"/>
    <s v="BS-399"/>
    <x v="19"/>
  </r>
  <r>
    <d v="2011-04-30T00:00:00"/>
    <s v="Example (Pty) Ltd"/>
    <s v="Bank Statement"/>
    <s v="Petty Cash Reimbursement"/>
    <x v="15"/>
    <s v="E"/>
    <x v="2"/>
    <s v="BS-399"/>
    <x v="19"/>
  </r>
  <r>
    <d v="2011-05-01T00:00:00"/>
    <s v="IS Communications"/>
    <s v="Invoice EXP24"/>
    <s v="Internet Service Provider"/>
    <x v="1"/>
    <s v="A"/>
    <x v="0"/>
    <s v="IS-380"/>
    <x v="20"/>
  </r>
  <r>
    <d v="2011-05-01T00:00:00"/>
    <s v="Training Inc"/>
    <s v="Invoice"/>
    <s v="Course"/>
    <x v="12"/>
    <s v="A"/>
    <x v="0"/>
    <s v="IS-385"/>
    <x v="20"/>
  </r>
  <r>
    <d v="2011-05-05T00:00:00"/>
    <s v="EAG Brokers"/>
    <s v="Debit Order"/>
    <s v="Insurance"/>
    <x v="3"/>
    <s v="A"/>
    <x v="0"/>
    <s v="IS-340"/>
    <x v="21"/>
  </r>
  <r>
    <d v="2011-05-07T00:00:00"/>
    <s v="City Lodge"/>
    <s v="S50037"/>
    <s v="Accommodation"/>
    <x v="23"/>
    <s v="A"/>
    <x v="0"/>
    <s v="IS-390"/>
    <x v="22"/>
  </r>
  <r>
    <d v="2011-05-07T00:00:00"/>
    <s v="Waltons"/>
    <s v="Invoice"/>
    <s v="Stationery"/>
    <x v="24"/>
    <s v="A"/>
    <x v="0"/>
    <s v="IS-370"/>
    <x v="23"/>
  </r>
  <r>
    <d v="2011-05-15T00:00:00"/>
    <s v="Capital Bank"/>
    <s v="Bank Statement"/>
    <s v="Service Fees"/>
    <x v="17"/>
    <s v="A"/>
    <x v="0"/>
    <s v="IS-315"/>
    <x v="24"/>
  </r>
  <r>
    <d v="2011-05-15T00:00:00"/>
    <s v="Capital Bank"/>
    <s v="Bank Statement"/>
    <s v="Service Fees"/>
    <x v="5"/>
    <s v="A"/>
    <x v="1"/>
    <s v="IS-315"/>
    <x v="24"/>
  </r>
  <r>
    <d v="2011-05-15T00:00:00"/>
    <s v="IAS Accountants"/>
    <s v="Invoice"/>
    <s v="Bookkeeping"/>
    <x v="6"/>
    <s v="A"/>
    <x v="0"/>
    <s v="IS-305"/>
    <x v="25"/>
  </r>
  <r>
    <d v="2011-05-20T00:00:00"/>
    <s v="Example (Pty) Ltd"/>
    <s v="Transfer"/>
    <s v="Inter Account Transfer"/>
    <x v="18"/>
    <s v="E"/>
    <x v="1"/>
    <s v="BS-399"/>
    <x v="26"/>
  </r>
  <r>
    <d v="2011-05-20T00:00:00"/>
    <s v="Example (Pty) Ltd"/>
    <s v="Transfer"/>
    <s v="Inter Account Transfer"/>
    <x v="19"/>
    <s v="E"/>
    <x v="0"/>
    <s v="BS-399"/>
    <x v="26"/>
  </r>
  <r>
    <d v="2011-05-26T00:00:00"/>
    <s v="Example (Pty) Ltd"/>
    <s v="Payroll"/>
    <s v="Salaries"/>
    <x v="19"/>
    <s v="E"/>
    <x v="1"/>
    <s v="IS-365"/>
    <x v="17"/>
  </r>
  <r>
    <d v="2011-05-26T00:00:00"/>
    <s v="HP Finance"/>
    <s v="Debit Order"/>
    <s v="Capital repayment"/>
    <x v="12"/>
    <s v="E"/>
    <x v="0"/>
    <s v="BS-700"/>
    <x v="17"/>
  </r>
  <r>
    <d v="2011-05-26T00:00:00"/>
    <s v="HP Finance"/>
    <s v="Debit Order"/>
    <s v="Interest paid"/>
    <x v="13"/>
    <s v="E"/>
    <x v="0"/>
    <s v="IS-500"/>
    <x v="17"/>
  </r>
  <r>
    <d v="2011-05-26T00:00:00"/>
    <s v="PR Properties"/>
    <s v="Debit Order"/>
    <s v="Rent"/>
    <x v="14"/>
    <s v="A"/>
    <x v="0"/>
    <s v="IS-350"/>
    <x v="17"/>
  </r>
  <r>
    <d v="2011-05-29T00:00:00"/>
    <s v="Interflora"/>
    <s v="Cash"/>
    <s v="Flowers"/>
    <x v="25"/>
    <s v="A"/>
    <x v="2"/>
    <s v="IS-345"/>
    <x v="18"/>
  </r>
  <r>
    <d v="2011-05-31T00:00:00"/>
    <s v="Example (Pty) Ltd"/>
    <s v="Bank Statement"/>
    <s v="Petty Cash Reimbursement"/>
    <x v="13"/>
    <s v="E"/>
    <x v="0"/>
    <s v="BS-399"/>
    <x v="20"/>
  </r>
  <r>
    <d v="2011-05-31T00:00:00"/>
    <s v="Example (Pty) Ltd"/>
    <s v="Bank Statement"/>
    <s v="Petty Cash Reimbursement"/>
    <x v="15"/>
    <s v="E"/>
    <x v="2"/>
    <s v="BS-399"/>
    <x v="20"/>
  </r>
  <r>
    <d v="2011-06-01T00:00:00"/>
    <s v="IS Communications"/>
    <s v="Invoice EXP25"/>
    <s v="Internet Service Provider"/>
    <x v="1"/>
    <s v="A"/>
    <x v="0"/>
    <s v="IS-380"/>
    <x v="27"/>
  </r>
  <r>
    <d v="2011-06-05T00:00:00"/>
    <s v="EAG Brokers"/>
    <s v="Debit Order"/>
    <s v="Insurance"/>
    <x v="3"/>
    <s v="A"/>
    <x v="0"/>
    <s v="IS-340"/>
    <x v="28"/>
  </r>
  <r>
    <d v="2011-06-15T00:00:00"/>
    <s v="Capital Bank"/>
    <s v="Bank Statement"/>
    <s v="Service Fees"/>
    <x v="17"/>
    <s v="A"/>
    <x v="0"/>
    <s v="IS-315"/>
    <x v="29"/>
  </r>
  <r>
    <d v="2011-06-15T00:00:00"/>
    <s v="Capital Bank"/>
    <s v="Bank Statement"/>
    <s v="Service Fees"/>
    <x v="5"/>
    <s v="A"/>
    <x v="1"/>
    <s v="IS-315"/>
    <x v="29"/>
  </r>
  <r>
    <d v="2011-06-15T00:00:00"/>
    <s v="IAS Accountants"/>
    <s v="Invoice"/>
    <s v="Bookkeeping"/>
    <x v="6"/>
    <s v="A"/>
    <x v="0"/>
    <s v="IS-305"/>
    <x v="30"/>
  </r>
  <r>
    <d v="2011-06-20T00:00:00"/>
    <s v="Example (Pty) Ltd"/>
    <s v="Transfer"/>
    <s v="Inter Account Transfer"/>
    <x v="18"/>
    <s v="E"/>
    <x v="1"/>
    <s v="BS-399"/>
    <x v="31"/>
  </r>
  <r>
    <d v="2011-06-20T00:00:00"/>
    <s v="Example (Pty) Ltd"/>
    <s v="Transfer"/>
    <s v="Inter Account Transfer"/>
    <x v="19"/>
    <s v="E"/>
    <x v="0"/>
    <s v="BS-399"/>
    <x v="31"/>
  </r>
  <r>
    <d v="2011-06-22T00:00:00"/>
    <s v="Interflora"/>
    <s v="Cash"/>
    <s v="Flowers"/>
    <x v="26"/>
    <s v="A"/>
    <x v="2"/>
    <s v="IS-345"/>
    <x v="32"/>
  </r>
  <r>
    <d v="2011-06-25T00:00:00"/>
    <s v="Inland Revenue"/>
    <s v="Return"/>
    <s v="Sales Tax"/>
    <x v="27"/>
    <s v="E"/>
    <x v="0"/>
    <s v="BS-600"/>
    <x v="33"/>
  </r>
  <r>
    <d v="2011-06-26T00:00:00"/>
    <s v="Example (Pty) Ltd"/>
    <s v="Payroll"/>
    <s v="Salaries"/>
    <x v="19"/>
    <s v="E"/>
    <x v="1"/>
    <s v="IS-365"/>
    <x v="34"/>
  </r>
  <r>
    <d v="2011-06-26T00:00:00"/>
    <s v="HP Finance"/>
    <s v="Debit Order"/>
    <s v="Capital repayment"/>
    <x v="12"/>
    <s v="E"/>
    <x v="0"/>
    <s v="BS-700"/>
    <x v="34"/>
  </r>
  <r>
    <d v="2011-06-26T00:00:00"/>
    <s v="HP Finance"/>
    <s v="Debit Order"/>
    <s v="Interest paid"/>
    <x v="13"/>
    <s v="E"/>
    <x v="0"/>
    <s v="IS-500"/>
    <x v="34"/>
  </r>
  <r>
    <d v="2011-06-26T00:00:00"/>
    <s v="PR Properties"/>
    <s v="Debit Order"/>
    <s v="Rent"/>
    <x v="14"/>
    <s v="A"/>
    <x v="0"/>
    <s v="IS-350"/>
    <x v="34"/>
  </r>
  <r>
    <d v="2011-06-26T00:00:00"/>
    <s v="SA Airlines"/>
    <s v="SA11235"/>
    <s v="Travel"/>
    <x v="28"/>
    <s v="A"/>
    <x v="0"/>
    <s v="IS-390"/>
    <x v="34"/>
  </r>
  <r>
    <d v="2011-06-30T00:00:00"/>
    <s v="Example (Pty) Ltd"/>
    <s v="Bank Statement"/>
    <s v="Petty Cash Reimbursement"/>
    <x v="13"/>
    <s v="E"/>
    <x v="0"/>
    <s v="BS-399"/>
    <x v="35"/>
  </r>
  <r>
    <d v="2011-06-30T00:00:00"/>
    <s v="Example (Pty) Ltd"/>
    <s v="Bank Statement"/>
    <s v="Petty Cash Reimbursement"/>
    <x v="15"/>
    <s v="E"/>
    <x v="2"/>
    <s v="BS-399"/>
    <x v="35"/>
  </r>
  <r>
    <d v="2011-07-01T00:00:00"/>
    <s v="IS Communications"/>
    <s v="Invoice EXP26"/>
    <s v="Internet Service Provider"/>
    <x v="1"/>
    <s v="A"/>
    <x v="0"/>
    <s v="IS-380"/>
    <x v="36"/>
  </r>
  <r>
    <d v="2011-07-02T00:00:00"/>
    <s v="Waltons"/>
    <s v="Invoice"/>
    <s v="Stationery"/>
    <x v="29"/>
    <s v="A"/>
    <x v="0"/>
    <s v="IS-370"/>
    <x v="37"/>
  </r>
  <r>
    <d v="2011-07-05T00:00:00"/>
    <s v="EAG Brokers"/>
    <s v="Debit Order"/>
    <s v="Insurance"/>
    <x v="3"/>
    <s v="A"/>
    <x v="0"/>
    <s v="IS-340"/>
    <x v="38"/>
  </r>
  <r>
    <d v="2011-07-15T00:00:00"/>
    <s v="Capital Bank"/>
    <s v="Bank Statement"/>
    <s v="Service Fees"/>
    <x v="17"/>
    <s v="A"/>
    <x v="0"/>
    <s v="IS-315"/>
    <x v="39"/>
  </r>
  <r>
    <d v="2011-07-15T00:00:00"/>
    <s v="Capital Bank"/>
    <s v="Bank Statement"/>
    <s v="Service Fees"/>
    <x v="5"/>
    <s v="A"/>
    <x v="1"/>
    <s v="IS-315"/>
    <x v="39"/>
  </r>
  <r>
    <d v="2011-07-15T00:00:00"/>
    <s v="IAS Accountants"/>
    <s v="Invoice"/>
    <s v="Bookkeeping"/>
    <x v="6"/>
    <s v="A"/>
    <x v="0"/>
    <s v="IS-305"/>
    <x v="40"/>
  </r>
  <r>
    <d v="2011-07-16T00:00:00"/>
    <s v="Interflora"/>
    <s v="Cash"/>
    <s v="Flowers"/>
    <x v="30"/>
    <s v="A"/>
    <x v="2"/>
    <s v="IS-345"/>
    <x v="41"/>
  </r>
  <r>
    <d v="2011-07-17T00:00:00"/>
    <s v="GF Supplies"/>
    <s v="IN1181"/>
    <s v="Consumables"/>
    <x v="31"/>
    <s v="A"/>
    <x v="0"/>
    <s v="IS-325"/>
    <x v="42"/>
  </r>
  <r>
    <d v="2011-07-20T00:00:00"/>
    <s v="Example (Pty) Ltd"/>
    <s v="Transfer"/>
    <s v="Inter Account Transfer"/>
    <x v="18"/>
    <s v="E"/>
    <x v="1"/>
    <s v="BS-399"/>
    <x v="43"/>
  </r>
  <r>
    <d v="2011-07-20T00:00:00"/>
    <s v="Example (Pty) Ltd"/>
    <s v="Transfer"/>
    <s v="Inter Account Transfer"/>
    <x v="19"/>
    <s v="E"/>
    <x v="0"/>
    <s v="BS-399"/>
    <x v="43"/>
  </r>
  <r>
    <d v="2011-07-25T00:00:00"/>
    <s v="ACC Institute"/>
    <s v="M00321037"/>
    <s v="Annual Membership"/>
    <x v="32"/>
    <s v="A"/>
    <x v="0"/>
    <s v="IS-375"/>
    <x v="44"/>
  </r>
  <r>
    <d v="2011-07-26T00:00:00"/>
    <s v="Example (Pty) Ltd"/>
    <s v="Payroll"/>
    <s v="Salaries"/>
    <x v="19"/>
    <s v="E"/>
    <x v="1"/>
    <s v="IS-365"/>
    <x v="45"/>
  </r>
  <r>
    <d v="2011-07-26T00:00:00"/>
    <s v="HP Finance"/>
    <s v="Debit Order"/>
    <s v="Capital repayment"/>
    <x v="12"/>
    <s v="E"/>
    <x v="0"/>
    <s v="BS-700"/>
    <x v="45"/>
  </r>
  <r>
    <d v="2011-07-26T00:00:00"/>
    <s v="HP Finance"/>
    <s v="Debit Order"/>
    <s v="Interest paid"/>
    <x v="13"/>
    <s v="E"/>
    <x v="0"/>
    <s v="IS-500"/>
    <x v="45"/>
  </r>
  <r>
    <d v="2011-07-26T00:00:00"/>
    <s v="PR Properties"/>
    <s v="Debit Order"/>
    <s v="Rent"/>
    <x v="14"/>
    <s v="A"/>
    <x v="0"/>
    <s v="IS-350"/>
    <x v="45"/>
  </r>
  <r>
    <d v="2011-07-31T00:00:00"/>
    <s v="Example (Pty) Ltd"/>
    <s v="Bank Statement"/>
    <s v="Petty Cash Reimbursement"/>
    <x v="4"/>
    <s v="E"/>
    <x v="0"/>
    <s v="BS-399"/>
    <x v="36"/>
  </r>
  <r>
    <d v="2011-07-31T00:00:00"/>
    <s v="Example (Pty) Ltd"/>
    <s v="Bank Statement"/>
    <s v="Petty Cash Reimbursement"/>
    <x v="33"/>
    <s v="E"/>
    <x v="2"/>
    <s v="BS-399"/>
    <x v="36"/>
  </r>
  <r>
    <d v="2011-08-01T00:00:00"/>
    <s v="IS Communications"/>
    <s v="Invoice EXP27"/>
    <s v="Internet Service Provider"/>
    <x v="1"/>
    <s v="A"/>
    <x v="0"/>
    <s v="IS-380"/>
    <x v="46"/>
  </r>
  <r>
    <d v="2011-08-05T00:00:00"/>
    <s v="EAG Brokers"/>
    <s v="Debit Order"/>
    <s v="Insurance"/>
    <x v="3"/>
    <s v="A"/>
    <x v="0"/>
    <s v="IS-340"/>
    <x v="47"/>
  </r>
  <r>
    <d v="2011-08-09T00:00:00"/>
    <s v="Interflora"/>
    <s v="Cash"/>
    <s v="Flowers"/>
    <x v="34"/>
    <s v="A"/>
    <x v="2"/>
    <s v="IS-345"/>
    <x v="48"/>
  </r>
  <r>
    <d v="2011-08-13T00:00:00"/>
    <s v="XY Traders"/>
    <s v="Invoice 9987"/>
    <s v="Commission"/>
    <x v="35"/>
    <s v="A"/>
    <x v="0"/>
    <s v="IS-320"/>
    <x v="49"/>
  </r>
  <r>
    <d v="2011-08-15T00:00:00"/>
    <s v="Capital Bank"/>
    <s v="Bank Statement"/>
    <s v="Service Fees"/>
    <x v="17"/>
    <s v="A"/>
    <x v="0"/>
    <s v="IS-315"/>
    <x v="50"/>
  </r>
  <r>
    <d v="2011-08-15T00:00:00"/>
    <s v="Capital Bank"/>
    <s v="Bank Statement"/>
    <s v="Service Fees"/>
    <x v="5"/>
    <s v="A"/>
    <x v="1"/>
    <s v="IS-315"/>
    <x v="50"/>
  </r>
  <r>
    <d v="2011-08-15T00:00:00"/>
    <s v="IAS Accountants"/>
    <s v="Invoice"/>
    <s v="Bookkeeping"/>
    <x v="6"/>
    <s v="A"/>
    <x v="0"/>
    <s v="IS-305"/>
    <x v="51"/>
  </r>
  <r>
    <d v="2011-08-15T00:00:00"/>
    <s v="SA Airlines"/>
    <s v="SA11988"/>
    <s v="Travel"/>
    <x v="36"/>
    <s v="A"/>
    <x v="0"/>
    <s v="IS-390"/>
    <x v="50"/>
  </r>
  <r>
    <d v="2011-08-20T00:00:00"/>
    <s v="Example (Pty) Ltd"/>
    <s v="Transfer"/>
    <s v="Inter Account Transfer"/>
    <x v="18"/>
    <s v="E"/>
    <x v="1"/>
    <s v="BS-399"/>
    <x v="52"/>
  </r>
  <r>
    <d v="2011-08-20T00:00:00"/>
    <s v="Example (Pty) Ltd"/>
    <s v="Transfer"/>
    <s v="Inter Account Transfer"/>
    <x v="19"/>
    <s v="E"/>
    <x v="0"/>
    <s v="BS-399"/>
    <x v="52"/>
  </r>
  <r>
    <d v="2011-08-21T00:00:00"/>
    <s v="JSE Brokers"/>
    <s v="Remittance"/>
    <s v="Share investment"/>
    <x v="37"/>
    <s v="E"/>
    <x v="0"/>
    <s v="BS-200"/>
    <x v="53"/>
  </r>
  <r>
    <d v="2011-08-25T00:00:00"/>
    <s v="Inland Revenue"/>
    <s v="Return"/>
    <s v="Sales Tax"/>
    <x v="38"/>
    <s v="E"/>
    <x v="0"/>
    <s v="BS-600"/>
    <x v="54"/>
  </r>
  <r>
    <d v="2011-08-26T00:00:00"/>
    <s v="Example (Pty) Ltd"/>
    <s v="Payroll"/>
    <s v="Salaries"/>
    <x v="19"/>
    <s v="E"/>
    <x v="1"/>
    <s v="IS-365"/>
    <x v="55"/>
  </r>
  <r>
    <d v="2011-08-26T00:00:00"/>
    <s v="HP Finance"/>
    <s v="Debit Order"/>
    <s v="Capital repayment"/>
    <x v="12"/>
    <s v="E"/>
    <x v="0"/>
    <s v="BS-700"/>
    <x v="55"/>
  </r>
  <r>
    <d v="2011-08-26T00:00:00"/>
    <s v="HP Finance"/>
    <s v="Debit Order"/>
    <s v="Interest paid"/>
    <x v="13"/>
    <s v="E"/>
    <x v="0"/>
    <s v="IS-500"/>
    <x v="55"/>
  </r>
  <r>
    <d v="2011-08-26T00:00:00"/>
    <s v="PR Properties"/>
    <s v="Debit Order"/>
    <s v="Rent"/>
    <x v="14"/>
    <s v="A"/>
    <x v="0"/>
    <s v="IS-350"/>
    <x v="55"/>
  </r>
  <r>
    <d v="2011-08-27T00:00:00"/>
    <s v="Waltons"/>
    <s v="Invoice"/>
    <s v="Stationery"/>
    <x v="39"/>
    <s v="A"/>
    <x v="0"/>
    <s v="IS-370"/>
    <x v="56"/>
  </r>
  <r>
    <d v="2011-08-31T00:00:00"/>
    <s v="Example (Pty) Ltd"/>
    <s v="Bank Statement"/>
    <s v="Petty Cash Reimbursement"/>
    <x v="4"/>
    <s v="E"/>
    <x v="0"/>
    <s v="BS-399"/>
    <x v="46"/>
  </r>
  <r>
    <d v="2011-08-31T00:00:00"/>
    <s v="Example (Pty) Ltd"/>
    <s v="Bank Statement"/>
    <s v="Petty Cash Reimbursement"/>
    <x v="33"/>
    <s v="E"/>
    <x v="2"/>
    <s v="BS-399"/>
    <x v="46"/>
  </r>
  <r>
    <d v="2011-08-31T00:00:00"/>
    <s v="Inland Revenue"/>
    <s v="Return"/>
    <s v="Provisional Tax"/>
    <x v="40"/>
    <s v="E"/>
    <x v="0"/>
    <s v="IS-600"/>
    <x v="46"/>
  </r>
  <r>
    <d v="2011-09-01T00:00:00"/>
    <s v="IS Communications"/>
    <s v="Invoice EXP28"/>
    <s v="Internet Service Provider"/>
    <x v="1"/>
    <s v="A"/>
    <x v="0"/>
    <s v="IS-380"/>
    <x v="57"/>
  </r>
  <r>
    <d v="2011-09-05T00:00:00"/>
    <s v="EAG Brokers"/>
    <s v="Debit Order"/>
    <s v="Insurance"/>
    <x v="3"/>
    <s v="A"/>
    <x v="0"/>
    <s v="IS-340"/>
    <x v="58"/>
  </r>
  <r>
    <d v="2011-09-13T00:00:00"/>
    <s v="Training Inc"/>
    <s v="Invoice"/>
    <s v="Course"/>
    <x v="41"/>
    <s v="A"/>
    <x v="0"/>
    <s v="IS-385"/>
    <x v="59"/>
  </r>
  <r>
    <d v="2011-09-15T00:00:00"/>
    <s v="Capital Bank"/>
    <s v="Bank Statement"/>
    <s v="Service Fees"/>
    <x v="17"/>
    <s v="A"/>
    <x v="0"/>
    <s v="IS-315"/>
    <x v="60"/>
  </r>
  <r>
    <d v="2011-09-15T00:00:00"/>
    <s v="Capital Bank"/>
    <s v="Bank Statement"/>
    <s v="Service Fees"/>
    <x v="5"/>
    <s v="A"/>
    <x v="1"/>
    <s v="IS-315"/>
    <x v="60"/>
  </r>
  <r>
    <d v="2011-09-15T00:00:00"/>
    <s v="IAS Accountants"/>
    <s v="Invoice"/>
    <s v="Bookkeeping"/>
    <x v="6"/>
    <s v="A"/>
    <x v="0"/>
    <s v="IS-305"/>
    <x v="61"/>
  </r>
  <r>
    <d v="2011-09-18T00:00:00"/>
    <s v="Municipality"/>
    <s v="Statement"/>
    <s v="Rates"/>
    <x v="42"/>
    <s v="A"/>
    <x v="0"/>
    <s v="IS-395"/>
    <x v="62"/>
  </r>
  <r>
    <d v="2011-09-18T00:00:00"/>
    <s v="QA Attorneys"/>
    <s v="Invoice"/>
    <s v="Legal advice"/>
    <x v="43"/>
    <s v="A"/>
    <x v="0"/>
    <s v="IS-360"/>
    <x v="62"/>
  </r>
  <r>
    <d v="2011-09-20T00:00:00"/>
    <s v="Example (Pty) Ltd"/>
    <s v="Transfer"/>
    <s v="Inter Account Transfer"/>
    <x v="18"/>
    <s v="E"/>
    <x v="1"/>
    <s v="BS-399"/>
    <x v="63"/>
  </r>
  <r>
    <d v="2011-09-20T00:00:00"/>
    <s v="Example (Pty) Ltd"/>
    <s v="Transfer"/>
    <s v="Inter Account Transfer"/>
    <x v="19"/>
    <s v="E"/>
    <x v="0"/>
    <s v="BS-399"/>
    <x v="63"/>
  </r>
  <r>
    <d v="2011-09-21T00:00:00"/>
    <s v="Interflora"/>
    <s v="Cash"/>
    <s v="Flowers"/>
    <x v="7"/>
    <s v="A"/>
    <x v="2"/>
    <s v="IS-345"/>
    <x v="64"/>
  </r>
  <r>
    <d v="2011-09-24T00:00:00"/>
    <s v="XY Traders"/>
    <s v="Invoice11203"/>
    <s v="Commission"/>
    <x v="44"/>
    <s v="A"/>
    <x v="0"/>
    <s v="IS-320"/>
    <x v="65"/>
  </r>
  <r>
    <d v="2011-09-26T00:00:00"/>
    <s v="Example (Pty) Ltd"/>
    <s v="Payroll"/>
    <s v="Salaries"/>
    <x v="19"/>
    <s v="E"/>
    <x v="1"/>
    <s v="IS-365"/>
    <x v="56"/>
  </r>
  <r>
    <d v="2011-09-26T00:00:00"/>
    <s v="HP Finance"/>
    <s v="Debit Order"/>
    <s v="Capital repayment"/>
    <x v="12"/>
    <s v="E"/>
    <x v="0"/>
    <s v="BS-700"/>
    <x v="56"/>
  </r>
  <r>
    <d v="2011-09-26T00:00:00"/>
    <s v="HP Finance"/>
    <s v="Debit Order"/>
    <s v="Interest paid"/>
    <x v="13"/>
    <s v="E"/>
    <x v="0"/>
    <s v="IS-500"/>
    <x v="56"/>
  </r>
  <r>
    <d v="2011-09-26T00:00:00"/>
    <s v="PR Properties"/>
    <s v="Debit Order"/>
    <s v="Rent"/>
    <x v="14"/>
    <s v="A"/>
    <x v="0"/>
    <s v="IS-350"/>
    <x v="56"/>
  </r>
  <r>
    <d v="2011-09-30T00:00:00"/>
    <s v="Example (Pty) Ltd"/>
    <s v="Bank Statement"/>
    <s v="Petty Cash Reimbursement"/>
    <x v="13"/>
    <s v="E"/>
    <x v="0"/>
    <s v="BS-399"/>
    <x v="66"/>
  </r>
  <r>
    <d v="2011-09-30T00:00:00"/>
    <s v="Example (Pty) Ltd"/>
    <s v="Bank Statement"/>
    <s v="Petty Cash Reimbursement"/>
    <x v="15"/>
    <s v="E"/>
    <x v="2"/>
    <s v="BS-399"/>
    <x v="66"/>
  </r>
  <r>
    <d v="2011-10-01T00:00:00"/>
    <s v="IS Communications"/>
    <s v="Invoice EXP29"/>
    <s v="Internet Service Provider"/>
    <x v="1"/>
    <s v="A"/>
    <x v="0"/>
    <s v="IS-380"/>
    <x v="67"/>
  </r>
  <r>
    <d v="2011-10-04T00:00:00"/>
    <s v="GF Supplies"/>
    <s v="IN1185"/>
    <s v="Consumables"/>
    <x v="45"/>
    <s v="A"/>
    <x v="2"/>
    <s v="IS-325"/>
    <x v="68"/>
  </r>
  <r>
    <d v="2011-10-04T00:00:00"/>
    <s v="SA Airlines"/>
    <s v="SA12741"/>
    <s v="Travel"/>
    <x v="46"/>
    <s v="A"/>
    <x v="0"/>
    <s v="IS-390"/>
    <x v="69"/>
  </r>
  <r>
    <d v="2011-10-05T00:00:00"/>
    <s v="EAG Brokers"/>
    <s v="Debit Order"/>
    <s v="Insurance"/>
    <x v="3"/>
    <s v="A"/>
    <x v="0"/>
    <s v="IS-340"/>
    <x v="70"/>
  </r>
  <r>
    <d v="2011-10-15T00:00:00"/>
    <s v="Capital Bank"/>
    <s v="Bank Statement"/>
    <s v="Service Fees"/>
    <x v="17"/>
    <s v="A"/>
    <x v="0"/>
    <s v="IS-315"/>
    <x v="71"/>
  </r>
  <r>
    <d v="2011-10-15T00:00:00"/>
    <s v="Capital Bank"/>
    <s v="Bank Statement"/>
    <s v="Service Fees"/>
    <x v="5"/>
    <s v="A"/>
    <x v="1"/>
    <s v="IS-315"/>
    <x v="71"/>
  </r>
  <r>
    <d v="2011-10-15T00:00:00"/>
    <s v="IAS Accountants"/>
    <s v="Invoice"/>
    <s v="Bookkeeping"/>
    <x v="6"/>
    <s v="A"/>
    <x v="0"/>
    <s v="IS-305"/>
    <x v="72"/>
  </r>
  <r>
    <d v="2011-10-20T00:00:00"/>
    <s v="Example (Pty) Ltd"/>
    <s v="Transfer"/>
    <s v="Inter Account Transfer"/>
    <x v="18"/>
    <s v="E"/>
    <x v="1"/>
    <s v="BS-399"/>
    <x v="73"/>
  </r>
  <r>
    <d v="2011-10-20T00:00:00"/>
    <s v="Example (Pty) Ltd"/>
    <s v="Transfer"/>
    <s v="Inter Account Transfer"/>
    <x v="19"/>
    <s v="E"/>
    <x v="0"/>
    <s v="BS-399"/>
    <x v="73"/>
  </r>
  <r>
    <d v="2011-10-22T00:00:00"/>
    <s v="Waltons"/>
    <s v="Invoice"/>
    <s v="Stationery"/>
    <x v="47"/>
    <s v="A"/>
    <x v="0"/>
    <s v="IS-370"/>
    <x v="74"/>
  </r>
  <r>
    <d v="2011-10-25T00:00:00"/>
    <s v="Inland Revenue"/>
    <s v="Return"/>
    <s v="Sales Tax"/>
    <x v="48"/>
    <s v="E"/>
    <x v="0"/>
    <s v="BS-600"/>
    <x v="75"/>
  </r>
  <r>
    <d v="2011-10-26T00:00:00"/>
    <s v="Example (Pty) Ltd"/>
    <s v="Payroll"/>
    <s v="Salaries"/>
    <x v="19"/>
    <s v="E"/>
    <x v="1"/>
    <s v="IS-365"/>
    <x v="76"/>
  </r>
  <r>
    <d v="2011-10-26T00:00:00"/>
    <s v="HP Finance"/>
    <s v="Debit Order"/>
    <s v="Capital repayment"/>
    <x v="12"/>
    <s v="E"/>
    <x v="0"/>
    <s v="BS-700"/>
    <x v="76"/>
  </r>
  <r>
    <d v="2011-10-26T00:00:00"/>
    <s v="HP Finance"/>
    <s v="Debit Order"/>
    <s v="Interest paid"/>
    <x v="13"/>
    <s v="E"/>
    <x v="0"/>
    <s v="IS-500"/>
    <x v="76"/>
  </r>
  <r>
    <d v="2011-10-26T00:00:00"/>
    <s v="PR Properties"/>
    <s v="Debit Order"/>
    <s v="Rent"/>
    <x v="14"/>
    <s v="A"/>
    <x v="0"/>
    <s v="IS-350"/>
    <x v="76"/>
  </r>
  <r>
    <d v="2011-10-28T00:00:00"/>
    <s v="Interflora"/>
    <s v="Cash"/>
    <s v="Flowers"/>
    <x v="49"/>
    <s v="A"/>
    <x v="2"/>
    <s v="IS-345"/>
    <x v="77"/>
  </r>
  <r>
    <d v="2011-10-31T00:00:00"/>
    <s v="Example (Pty) Ltd"/>
    <s v="Bank Statement"/>
    <s v="Petty Cash Reimbursement"/>
    <x v="8"/>
    <s v="E"/>
    <x v="0"/>
    <s v="BS-399"/>
    <x v="67"/>
  </r>
  <r>
    <d v="2011-10-31T00:00:00"/>
    <s v="Example (Pty) Ltd"/>
    <s v="Bank Statement"/>
    <s v="Petty Cash Reimbursement"/>
    <x v="50"/>
    <s v="E"/>
    <x v="2"/>
    <s v="BS-399"/>
    <x v="67"/>
  </r>
  <r>
    <d v="2011-11-01T00:00:00"/>
    <s v="IS Communications"/>
    <s v="Invoice EXP30"/>
    <s v="Internet Service Provider"/>
    <x v="1"/>
    <s v="A"/>
    <x v="0"/>
    <s v="IS-380"/>
    <x v="78"/>
  </r>
  <r>
    <d v="2011-11-05T00:00:00"/>
    <s v="EAG Brokers"/>
    <s v="Debit Order"/>
    <s v="Insurance"/>
    <x v="3"/>
    <s v="A"/>
    <x v="0"/>
    <s v="IS-340"/>
    <x v="79"/>
  </r>
  <r>
    <d v="2011-11-05T00:00:00"/>
    <s v="XY Traders"/>
    <s v="Invoice 12987"/>
    <s v="Commission"/>
    <x v="24"/>
    <s v="A"/>
    <x v="0"/>
    <s v="IS-320"/>
    <x v="80"/>
  </r>
  <r>
    <d v="2011-11-15T00:00:00"/>
    <s v="Capital Bank"/>
    <s v="Bank Statement"/>
    <s v="Service Fees"/>
    <x v="17"/>
    <s v="A"/>
    <x v="0"/>
    <s v="IS-315"/>
    <x v="81"/>
  </r>
  <r>
    <d v="2011-11-15T00:00:00"/>
    <s v="Capital Bank"/>
    <s v="Bank Statement"/>
    <s v="Service Fees"/>
    <x v="5"/>
    <s v="A"/>
    <x v="1"/>
    <s v="IS-315"/>
    <x v="81"/>
  </r>
  <r>
    <d v="2011-11-15T00:00:00"/>
    <s v="IAS Accountants"/>
    <s v="Invoice"/>
    <s v="Bookkeeping"/>
    <x v="6"/>
    <s v="A"/>
    <x v="0"/>
    <s v="IS-305"/>
    <x v="82"/>
  </r>
  <r>
    <d v="2011-11-19T00:00:00"/>
    <s v="Interflora"/>
    <s v="Cash"/>
    <s v="Flowers"/>
    <x v="51"/>
    <s v="A"/>
    <x v="2"/>
    <s v="IS-345"/>
    <x v="83"/>
  </r>
  <r>
    <d v="2011-11-20T00:00:00"/>
    <s v="Example (Pty) Ltd"/>
    <s v="Transfer"/>
    <s v="Inter Account Transfer"/>
    <x v="18"/>
    <s v="E"/>
    <x v="1"/>
    <s v="BS-399"/>
    <x v="84"/>
  </r>
  <r>
    <d v="2011-11-20T00:00:00"/>
    <s v="Example (Pty) Ltd"/>
    <s v="Transfer"/>
    <s v="Inter Account Transfer"/>
    <x v="19"/>
    <s v="E"/>
    <x v="0"/>
    <s v="BS-399"/>
    <x v="84"/>
  </r>
  <r>
    <d v="2011-11-26T00:00:00"/>
    <s v="Example (Pty) Ltd"/>
    <s v="Payroll"/>
    <s v="Salaries"/>
    <x v="19"/>
    <s v="E"/>
    <x v="1"/>
    <s v="IS-365"/>
    <x v="85"/>
  </r>
  <r>
    <d v="2011-11-26T00:00:00"/>
    <s v="HP Finance"/>
    <s v="Debit Order"/>
    <s v="Capital repayment"/>
    <x v="12"/>
    <s v="E"/>
    <x v="0"/>
    <s v="BS-700"/>
    <x v="85"/>
  </r>
  <r>
    <d v="2011-11-26T00:00:00"/>
    <s v="HP Finance"/>
    <s v="Debit Order"/>
    <s v="Interest paid"/>
    <x v="13"/>
    <s v="E"/>
    <x v="0"/>
    <s v="IS-500"/>
    <x v="85"/>
  </r>
  <r>
    <d v="2011-11-26T00:00:00"/>
    <s v="PR Properties"/>
    <s v="Debit Order"/>
    <s v="Rent"/>
    <x v="14"/>
    <s v="A"/>
    <x v="0"/>
    <s v="IS-350"/>
    <x v="85"/>
  </r>
  <r>
    <d v="2011-11-30T00:00:00"/>
    <s v="Example (Pty) Ltd"/>
    <s v="Bank Statement"/>
    <s v="Petty Cash Reimbursement"/>
    <x v="52"/>
    <s v="E"/>
    <x v="0"/>
    <s v="BS-399"/>
    <x v="86"/>
  </r>
  <r>
    <d v="2011-11-30T00:00:00"/>
    <s v="Example (Pty) Ltd"/>
    <s v="Bank Statement"/>
    <s v="Petty Cash Reimbursement"/>
    <x v="53"/>
    <s v="E"/>
    <x v="2"/>
    <s v="BS-399"/>
    <x v="86"/>
  </r>
  <r>
    <d v="2011-12-01T00:00:00"/>
    <s v="IS Communications"/>
    <s v="Invoice EXP31"/>
    <s v="Internet Service Provider"/>
    <x v="1"/>
    <s v="A"/>
    <x v="0"/>
    <s v="IS-380"/>
    <x v="87"/>
  </r>
  <r>
    <d v="2011-12-05T00:00:00"/>
    <s v="EAG Brokers"/>
    <s v="Debit Order"/>
    <s v="Insurance"/>
    <x v="3"/>
    <s v="A"/>
    <x v="0"/>
    <s v="IS-340"/>
    <x v="80"/>
  </r>
  <r>
    <d v="2011-12-06T00:00:00"/>
    <s v="Interflora"/>
    <s v="Cash"/>
    <s v="Flowers"/>
    <x v="54"/>
    <s v="A"/>
    <x v="2"/>
    <s v="IS-345"/>
    <x v="88"/>
  </r>
  <r>
    <d v="2011-12-15T00:00:00"/>
    <s v="Capital Bank"/>
    <s v="Bank Statement"/>
    <s v="Service Fees"/>
    <x v="17"/>
    <s v="A"/>
    <x v="0"/>
    <s v="IS-315"/>
    <x v="89"/>
  </r>
  <r>
    <d v="2011-12-15T00:00:00"/>
    <s v="Capital Bank"/>
    <s v="Bank Statement"/>
    <s v="Service Fees"/>
    <x v="5"/>
    <s v="A"/>
    <x v="1"/>
    <s v="IS-315"/>
    <x v="89"/>
  </r>
  <r>
    <d v="2011-12-15T00:00:00"/>
    <s v="IAS Accountants"/>
    <s v="Invoice"/>
    <s v="Bookkeeping"/>
    <x v="6"/>
    <s v="A"/>
    <x v="0"/>
    <s v="IS-305"/>
    <x v="90"/>
  </r>
  <r>
    <d v="2011-12-17T00:00:00"/>
    <s v="Newscorp"/>
    <s v="M00353051"/>
    <s v="Subscriptions"/>
    <x v="55"/>
    <s v="A"/>
    <x v="0"/>
    <s v="IS-375"/>
    <x v="91"/>
  </r>
  <r>
    <d v="2011-12-17T00:00:00"/>
    <s v="Waltons"/>
    <s v="Invoice"/>
    <s v="Stationery"/>
    <x v="56"/>
    <s v="A"/>
    <x v="0"/>
    <s v="IS-370"/>
    <x v="91"/>
  </r>
  <r>
    <d v="2011-12-17T00:00:00"/>
    <s v="XY Traders"/>
    <s v="Invoice 13432"/>
    <s v="Commission"/>
    <x v="57"/>
    <s v="A"/>
    <x v="0"/>
    <s v="IS-320"/>
    <x v="91"/>
  </r>
  <r>
    <d v="2011-12-20T00:00:00"/>
    <s v="Example (Pty) Ltd"/>
    <s v="Transfer"/>
    <s v="Inter Account Transfer"/>
    <x v="18"/>
    <s v="E"/>
    <x v="1"/>
    <s v="BS-399"/>
    <x v="92"/>
  </r>
  <r>
    <d v="2011-12-20T00:00:00"/>
    <s v="Example (Pty) Ltd"/>
    <s v="Transfer"/>
    <s v="Inter Account Transfer"/>
    <x v="19"/>
    <s v="E"/>
    <x v="0"/>
    <s v="BS-399"/>
    <x v="92"/>
  </r>
  <r>
    <d v="2011-12-22T00:00:00"/>
    <s v="GF Supplies"/>
    <s v="IN1192"/>
    <s v="Consumables"/>
    <x v="58"/>
    <s v="A"/>
    <x v="2"/>
    <s v="IS-325"/>
    <x v="93"/>
  </r>
  <r>
    <d v="2011-12-25T00:00:00"/>
    <s v="Inland Revenue"/>
    <s v="Return"/>
    <s v="Sales Tax"/>
    <x v="59"/>
    <s v="E"/>
    <x v="0"/>
    <s v="BS-600"/>
    <x v="94"/>
  </r>
  <r>
    <d v="2011-12-26T00:00:00"/>
    <s v="Example (Pty) Ltd"/>
    <s v="Payroll"/>
    <s v="Salaries"/>
    <x v="19"/>
    <s v="E"/>
    <x v="1"/>
    <s v="IS-365"/>
    <x v="95"/>
  </r>
  <r>
    <d v="2011-12-26T00:00:00"/>
    <s v="HP Finance"/>
    <s v="Debit Order"/>
    <s v="Capital repayment"/>
    <x v="12"/>
    <s v="E"/>
    <x v="0"/>
    <s v="BS-700"/>
    <x v="95"/>
  </r>
  <r>
    <d v="2011-12-26T00:00:00"/>
    <s v="HP Finance"/>
    <s v="Debit Order"/>
    <s v="Interest paid"/>
    <x v="13"/>
    <s v="E"/>
    <x v="0"/>
    <s v="IS-500"/>
    <x v="95"/>
  </r>
  <r>
    <d v="2011-12-26T00:00:00"/>
    <s v="PR Properties"/>
    <s v="Debit Order"/>
    <s v="Rent"/>
    <x v="14"/>
    <s v="A"/>
    <x v="0"/>
    <s v="IS-350"/>
    <x v="95"/>
  </r>
  <r>
    <d v="2011-12-31T00:00:00"/>
    <s v="Example (Pty) Ltd"/>
    <s v="Bank Statement"/>
    <s v="Petty Cash Reimbursement"/>
    <x v="13"/>
    <s v="E"/>
    <x v="0"/>
    <s v="BS-399"/>
    <x v="87"/>
  </r>
  <r>
    <d v="2011-12-31T00:00:00"/>
    <s v="Example (Pty) Ltd"/>
    <s v="Bank Statement"/>
    <s v="Petty Cash Reimbursement"/>
    <x v="15"/>
    <s v="E"/>
    <x v="2"/>
    <s v="BS-399"/>
    <x v="87"/>
  </r>
  <r>
    <d v="2012-01-01T00:00:00"/>
    <s v="IS Communications"/>
    <s v="Invoice EXP32"/>
    <s v="Internet Service Provider"/>
    <x v="1"/>
    <s v="A"/>
    <x v="0"/>
    <s v="IS-380"/>
    <x v="96"/>
  </r>
  <r>
    <d v="2012-01-05T00:00:00"/>
    <s v="EAG Brokers"/>
    <s v="Debit Order"/>
    <s v="Insurance"/>
    <x v="3"/>
    <s v="A"/>
    <x v="0"/>
    <s v="IS-340"/>
    <x v="97"/>
  </r>
  <r>
    <d v="2012-01-15T00:00:00"/>
    <s v="Capital Bank"/>
    <s v="Bank Statement"/>
    <s v="Service Fees"/>
    <x v="17"/>
    <s v="A"/>
    <x v="0"/>
    <s v="IS-315"/>
    <x v="98"/>
  </r>
  <r>
    <d v="2012-01-15T00:00:00"/>
    <s v="Capital Bank"/>
    <s v="Bank Statement"/>
    <s v="Service Fees"/>
    <x v="5"/>
    <s v="A"/>
    <x v="1"/>
    <s v="IS-315"/>
    <x v="98"/>
  </r>
  <r>
    <d v="2012-01-15T00:00:00"/>
    <s v="IAS Accountants"/>
    <s v="Invoice"/>
    <s v="Bookkeeping"/>
    <x v="6"/>
    <s v="A"/>
    <x v="0"/>
    <s v="IS-305"/>
    <x v="99"/>
  </r>
  <r>
    <d v="2012-01-16T00:00:00"/>
    <s v="Interflora"/>
    <s v="Cash"/>
    <s v="Flowers"/>
    <x v="60"/>
    <s v="A"/>
    <x v="2"/>
    <s v="IS-345"/>
    <x v="91"/>
  </r>
  <r>
    <d v="2012-01-20T00:00:00"/>
    <s v="Example (Pty) Ltd"/>
    <s v="Transfer"/>
    <s v="Inter Account Transfer"/>
    <x v="18"/>
    <s v="E"/>
    <x v="1"/>
    <s v="BS-399"/>
    <x v="100"/>
  </r>
  <r>
    <d v="2012-01-20T00:00:00"/>
    <s v="Example (Pty) Ltd"/>
    <s v="Transfer"/>
    <s v="Inter Account Transfer"/>
    <x v="19"/>
    <s v="E"/>
    <x v="0"/>
    <s v="BS-399"/>
    <x v="100"/>
  </r>
  <r>
    <d v="2012-01-26T00:00:00"/>
    <s v="Example (Pty) Ltd"/>
    <s v="Payroll"/>
    <s v="Salaries"/>
    <x v="19"/>
    <s v="E"/>
    <x v="1"/>
    <s v="IS-365"/>
    <x v="101"/>
  </r>
  <r>
    <d v="2012-01-26T00:00:00"/>
    <s v="HP Finance"/>
    <s v="Debit Order"/>
    <s v="Capital repayment"/>
    <x v="12"/>
    <s v="E"/>
    <x v="0"/>
    <s v="BS-700"/>
    <x v="101"/>
  </r>
  <r>
    <d v="2012-01-26T00:00:00"/>
    <s v="HP Finance"/>
    <s v="Debit Order"/>
    <s v="Interest paid"/>
    <x v="13"/>
    <s v="E"/>
    <x v="0"/>
    <s v="IS-500"/>
    <x v="101"/>
  </r>
  <r>
    <d v="2012-01-26T00:00:00"/>
    <s v="PR Properties"/>
    <s v="Debit Order"/>
    <s v="Rent"/>
    <x v="14"/>
    <s v="A"/>
    <x v="0"/>
    <s v="IS-350"/>
    <x v="101"/>
  </r>
  <r>
    <d v="2012-01-26T00:00:00"/>
    <s v="Training Inc"/>
    <s v="Invoice"/>
    <s v="Training"/>
    <x v="61"/>
    <s v="A"/>
    <x v="0"/>
    <s v="IS-385"/>
    <x v="96"/>
  </r>
  <r>
    <d v="2012-01-28T00:00:00"/>
    <s v="XY Traders"/>
    <s v="Invoice 14278"/>
    <s v="Commission"/>
    <x v="62"/>
    <s v="A"/>
    <x v="0"/>
    <s v="IS-320"/>
    <x v="102"/>
  </r>
  <r>
    <d v="2012-01-31T00:00:00"/>
    <s v="Example (Pty) Ltd"/>
    <s v="Bank Statement"/>
    <s v="Petty Cash Reimbursement"/>
    <x v="52"/>
    <s v="E"/>
    <x v="0"/>
    <s v="BS-399"/>
    <x v="96"/>
  </r>
  <r>
    <d v="2012-01-31T00:00:00"/>
    <s v="Example (Pty) Ltd"/>
    <s v="Bank Statement"/>
    <s v="Petty Cash Reimbursement"/>
    <x v="53"/>
    <s v="E"/>
    <x v="2"/>
    <s v="BS-399"/>
    <x v="96"/>
  </r>
  <r>
    <d v="2012-02-01T00:00:00"/>
    <s v="IS Communications"/>
    <s v="Invoice EXP33"/>
    <s v="Internet Service Provider"/>
    <x v="1"/>
    <s v="A"/>
    <x v="0"/>
    <s v="IS-380"/>
    <x v="103"/>
  </r>
  <r>
    <d v="2012-02-05T00:00:00"/>
    <s v="EAG Brokers"/>
    <s v="Debit Order"/>
    <s v="Insurance"/>
    <x v="3"/>
    <s v="A"/>
    <x v="0"/>
    <s v="IS-340"/>
    <x v="104"/>
  </r>
  <r>
    <d v="2012-02-11T00:00:00"/>
    <s v="Waltons"/>
    <s v="Invoice"/>
    <s v="Stationery"/>
    <x v="47"/>
    <s v="A"/>
    <x v="0"/>
    <s v="IS-370"/>
    <x v="103"/>
  </r>
  <r>
    <d v="2012-02-15T00:00:00"/>
    <s v="Capital Bank"/>
    <s v="Bank Statement"/>
    <s v="Service Fees"/>
    <x v="17"/>
    <s v="A"/>
    <x v="0"/>
    <s v="IS-315"/>
    <x v="105"/>
  </r>
  <r>
    <d v="2012-02-15T00:00:00"/>
    <s v="Capital Bank"/>
    <s v="Bank Statement"/>
    <s v="Service Fees"/>
    <x v="5"/>
    <s v="A"/>
    <x v="1"/>
    <s v="IS-315"/>
    <x v="105"/>
  </r>
  <r>
    <d v="2012-02-15T00:00:00"/>
    <s v="IAS Accountants"/>
    <s v="Invoice"/>
    <s v="Bookkeeping"/>
    <x v="6"/>
    <s v="A"/>
    <x v="0"/>
    <s v="IS-305"/>
    <x v="103"/>
  </r>
  <r>
    <d v="2012-02-20T00:00:00"/>
    <s v="Example (Pty) Ltd"/>
    <s v="Transfer"/>
    <s v="Inter Account Transfer"/>
    <x v="18"/>
    <s v="E"/>
    <x v="1"/>
    <s v="BS-399"/>
    <x v="106"/>
  </r>
  <r>
    <d v="2012-02-20T00:00:00"/>
    <s v="Example (Pty) Ltd"/>
    <s v="Transfer"/>
    <s v="Inter Account Transfer"/>
    <x v="19"/>
    <s v="E"/>
    <x v="0"/>
    <s v="BS-399"/>
    <x v="106"/>
  </r>
  <r>
    <d v="2012-02-25T00:00:00"/>
    <s v="Inland Revenue"/>
    <s v="Return"/>
    <s v="Sales Tax"/>
    <x v="63"/>
    <s v="E"/>
    <x v="0"/>
    <s v="BS-600"/>
    <x v="107"/>
  </r>
  <r>
    <d v="2012-02-25T00:00:00"/>
    <s v="Interflora"/>
    <s v="Cash"/>
    <s v="Flowers"/>
    <x v="64"/>
    <s v="A"/>
    <x v="2"/>
    <s v="IS-345"/>
    <x v="107"/>
  </r>
  <r>
    <d v="2012-02-26T00:00:00"/>
    <s v="DF Equipment"/>
    <s v="Invoice"/>
    <s v="Office equipment"/>
    <x v="65"/>
    <s v="A"/>
    <x v="0"/>
    <s v="BS-100"/>
    <x v="103"/>
  </r>
  <r>
    <d v="2012-02-26T00:00:00"/>
    <s v="Example (Pty) Ltd"/>
    <s v="Payroll"/>
    <s v="Salaries"/>
    <x v="19"/>
    <s v="E"/>
    <x v="1"/>
    <s v="IS-365"/>
    <x v="108"/>
  </r>
  <r>
    <d v="2012-02-26T00:00:00"/>
    <s v="HP Finance"/>
    <s v="Debit Order"/>
    <s v="Capital repayment"/>
    <x v="12"/>
    <s v="E"/>
    <x v="0"/>
    <s v="BS-700"/>
    <x v="108"/>
  </r>
  <r>
    <d v="2012-02-26T00:00:00"/>
    <s v="HP Finance"/>
    <s v="Debit Order"/>
    <s v="Interest paid"/>
    <x v="13"/>
    <s v="E"/>
    <x v="0"/>
    <s v="IS-500"/>
    <x v="108"/>
  </r>
  <r>
    <d v="2012-02-26T00:00:00"/>
    <s v="PR Properties"/>
    <s v="Debit Order"/>
    <s v="Rent"/>
    <x v="14"/>
    <s v="A"/>
    <x v="0"/>
    <s v="IS-350"/>
    <x v="108"/>
  </r>
  <r>
    <d v="2012-02-29T00:00:00"/>
    <s v="Example (Pty) Ltd"/>
    <s v="Bank Statement"/>
    <s v="Petty Cash Reimbursement"/>
    <x v="66"/>
    <s v="E"/>
    <x v="0"/>
    <s v="BS-399"/>
    <x v="109"/>
  </r>
  <r>
    <d v="2012-02-29T00:00:00"/>
    <s v="Example (Pty) Ltd"/>
    <s v="Bank Statement"/>
    <s v="Petty Cash Reimbursement"/>
    <x v="67"/>
    <s v="E"/>
    <x v="2"/>
    <s v="BS-399"/>
    <x v="109"/>
  </r>
  <r>
    <d v="2012-02-29T00:00:00"/>
    <s v="Inland Revenue"/>
    <s v="Return"/>
    <s v="Provisional Tax"/>
    <x v="68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0F14B-47D5-4C28-8CC9-8AC70E4D7CF7}" name="PivotTable1" cacheId="47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2">
  <location ref="A3:E20" firstHeaderRow="1" firstDataRow="2" firstDataCol="1"/>
  <pivotFields count="9">
    <pivotField compact="0" numFmtId="14" outline="0" showAll="0"/>
    <pivotField compact="0" outline="0" showAll="0"/>
    <pivotField compact="0" outline="0" showAll="0"/>
    <pivotField compact="0" outline="0" showAll="0"/>
    <pivotField dataField="1" compact="0" numFmtId="43" outline="0" showAll="0">
      <items count="70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t="default"/>
      </items>
    </pivotField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axis="axisRow" compact="0" outline="0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</pivotFields>
  <rowFields count="1">
    <field x="8"/>
  </rowFields>
  <rowItems count="16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43"/>
  </dataFields>
  <formats count="19">
    <format dxfId="0">
      <pivotArea outline="0" fieldPosition="0">
        <references count="2">
          <reference field="6" count="1" selected="0">
            <x v="0"/>
          </reference>
          <reference field="8" count="109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</reference>
        </references>
      </pivotArea>
    </format>
    <format dxfId="1">
      <pivotArea field="6" grandRow="1" outline="0" axis="axisCol" fieldPosition="0">
        <references count="1">
          <reference field="6" count="1" selected="0">
            <x v="0"/>
          </reference>
        </references>
      </pivotArea>
    </format>
    <format dxfId="2">
      <pivotArea outline="0" fieldPosition="0">
        <references count="2">
          <reference field="6" count="1" selected="0">
            <x v="0"/>
          </reference>
          <reference field="8" count="1" selected="0">
            <x v="0"/>
          </reference>
        </references>
      </pivotArea>
    </format>
    <format dxfId="3">
      <pivotArea type="origin" dataOnly="0" labelOnly="1" outline="0" fieldPosition="0"/>
    </format>
    <format dxfId="4">
      <pivotArea field="6" type="button" dataOnly="0" labelOnly="1" outline="0" axis="axisCol" fieldPosition="0"/>
    </format>
    <format dxfId="5">
      <pivotArea type="topRight" dataOnly="0" labelOnly="1" outline="0" fieldPosition="0"/>
    </format>
    <format dxfId="6">
      <pivotArea field="8" type="button" dataOnly="0" labelOnly="1" outline="0" axis="axisRow" fieldPosition="0"/>
    </format>
    <format dxfId="7">
      <pivotArea dataOnly="0" labelOnly="1" outline="0" fieldPosition="0">
        <references count="1">
          <reference field="6" count="0"/>
        </references>
      </pivotArea>
    </format>
    <format dxfId="8">
      <pivotArea dataOnly="0" labelOnly="1" grandCol="1" outline="0" fieldPosition="0"/>
    </format>
    <format dxfId="9">
      <pivotArea type="origin" dataOnly="0" labelOnly="1" outline="0" fieldPosition="0"/>
    </format>
    <format dxfId="10">
      <pivotArea field="6" type="button" dataOnly="0" labelOnly="1" outline="0" axis="axisCol" fieldPosition="0"/>
    </format>
    <format dxfId="11">
      <pivotArea type="topRight" dataOnly="0" labelOnly="1" outline="0" fieldPosition="0"/>
    </format>
    <format dxfId="12">
      <pivotArea field="8" type="button" dataOnly="0" labelOnly="1" outline="0" axis="axisRow" fieldPosition="0"/>
    </format>
    <format dxfId="13">
      <pivotArea dataOnly="0" labelOnly="1" outline="0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5">
      <pivotArea outline="0" fieldPosition="0">
        <references count="2">
          <reference field="6" count="1" selected="0">
            <x v="0"/>
          </reference>
          <reference field="8" count="16" selected="0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16">
      <pivotArea outline="0" fieldPosition="0">
        <references count="2">
          <reference field="6" count="1" selected="0">
            <x v="1"/>
          </reference>
          <reference field="8" count="16" selected="0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17">
      <pivotArea outline="0" fieldPosition="0">
        <references count="2">
          <reference field="6" count="1" selected="0">
            <x v="2"/>
          </reference>
          <reference field="8" count="16" selected="0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18">
      <pivotArea field="8" grandCol="1" outline="0" axis="axisRow" fieldPosition="0">
        <references count="1">
          <reference field="8" count="16" selected="0"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</formats>
  <chartFormats count="3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3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93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4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95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95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5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6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96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7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8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99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99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0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0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1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2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2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103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3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3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4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5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5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6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106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7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7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108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08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8" type="dateNewerThanOrEqual" evalOrder="-1" id="1">
      <autoFilter ref="A1">
        <filterColumn colId="0">
          <customFilters>
            <customFilter operator="greaterThanOrEqual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1C3D-A634-4AE4-81E7-CE9D1A1FFEB6}">
  <dimension ref="A3:E20"/>
  <sheetViews>
    <sheetView tabSelected="1" workbookViewId="0">
      <selection activeCell="H119" sqref="H119"/>
    </sheetView>
  </sheetViews>
  <sheetFormatPr defaultRowHeight="15"/>
  <cols>
    <col min="1" max="1" width="16.7109375" customWidth="1"/>
    <col min="2" max="2" width="16.140625" bestFit="1" customWidth="1"/>
    <col min="3" max="3" width="9.7109375" bestFit="1" customWidth="1"/>
    <col min="4" max="4" width="7.42578125" bestFit="1" customWidth="1"/>
    <col min="5" max="5" width="11.140625" bestFit="1" customWidth="1"/>
    <col min="6" max="6" width="26.5703125" bestFit="1" customWidth="1"/>
    <col min="7" max="7" width="27.7109375" bestFit="1" customWidth="1"/>
    <col min="8" max="8" width="31.7109375" bestFit="1" customWidth="1"/>
    <col min="9" max="9" width="32.7109375" bestFit="1" customWidth="1"/>
    <col min="10" max="10" width="9.42578125" bestFit="1" customWidth="1"/>
    <col min="11" max="14" width="7.85546875" bestFit="1" customWidth="1"/>
    <col min="15" max="15" width="9.42578125" bestFit="1" customWidth="1"/>
    <col min="16" max="23" width="7.85546875" bestFit="1" customWidth="1"/>
    <col min="24" max="24" width="9.42578125" bestFit="1" customWidth="1"/>
    <col min="25" max="25" width="10.5703125" bestFit="1" customWidth="1"/>
    <col min="26" max="39" width="9.42578125" bestFit="1" customWidth="1"/>
    <col min="40" max="40" width="10.5703125" bestFit="1" customWidth="1"/>
    <col min="41" max="43" width="9.42578125" bestFit="1" customWidth="1"/>
    <col min="44" max="46" width="10.5703125" bestFit="1" customWidth="1"/>
    <col min="47" max="48" width="11.5703125" bestFit="1" customWidth="1"/>
    <col min="49" max="49" width="12.42578125" bestFit="1" customWidth="1"/>
    <col min="50" max="50" width="11.42578125" bestFit="1" customWidth="1"/>
    <col min="51" max="51" width="7.85546875" bestFit="1" customWidth="1"/>
    <col min="52" max="52" width="10.5703125" bestFit="1" customWidth="1"/>
    <col min="53" max="53" width="11.5703125" bestFit="1" customWidth="1"/>
    <col min="54" max="54" width="11.42578125" bestFit="1" customWidth="1"/>
    <col min="55" max="57" width="8.7109375" bestFit="1" customWidth="1"/>
    <col min="58" max="58" width="7.5703125" bestFit="1" customWidth="1"/>
    <col min="59" max="59" width="8.7109375" bestFit="1" customWidth="1"/>
    <col min="60" max="67" width="6.7109375" bestFit="1" customWidth="1"/>
    <col min="68" max="68" width="7.85546875" bestFit="1" customWidth="1"/>
    <col min="69" max="69" width="6.7109375" bestFit="1" customWidth="1"/>
    <col min="70" max="73" width="7.85546875" bestFit="1" customWidth="1"/>
    <col min="74" max="74" width="8.7109375" bestFit="1" customWidth="1"/>
    <col min="75" max="75" width="11.5703125" bestFit="1" customWidth="1"/>
  </cols>
  <sheetData>
    <row r="3" spans="1:5" ht="30.75">
      <c r="A3" s="73" t="s">
        <v>0</v>
      </c>
      <c r="B3" s="73" t="s">
        <v>1</v>
      </c>
      <c r="C3" s="74"/>
      <c r="D3" s="74"/>
      <c r="E3" s="74"/>
    </row>
    <row r="4" spans="1:5">
      <c r="A4" s="73" t="s">
        <v>2</v>
      </c>
      <c r="B4" s="74" t="s">
        <v>3</v>
      </c>
      <c r="C4" s="74" t="s">
        <v>4</v>
      </c>
      <c r="D4" s="74" t="s">
        <v>5</v>
      </c>
      <c r="E4" s="74" t="s">
        <v>6</v>
      </c>
    </row>
    <row r="5" spans="1:5">
      <c r="A5" s="72">
        <v>40910</v>
      </c>
      <c r="B5" s="76">
        <v>1000</v>
      </c>
      <c r="C5" s="75"/>
      <c r="D5" s="75"/>
      <c r="E5" s="75">
        <v>1000</v>
      </c>
    </row>
    <row r="6" spans="1:5">
      <c r="A6" s="72">
        <v>40913</v>
      </c>
      <c r="B6" s="76">
        <v>340</v>
      </c>
      <c r="C6" s="75"/>
      <c r="D6" s="75"/>
      <c r="E6" s="75">
        <v>340</v>
      </c>
    </row>
    <row r="7" spans="1:5">
      <c r="A7" s="72">
        <v>40923</v>
      </c>
      <c r="B7" s="76">
        <v>80</v>
      </c>
      <c r="C7" s="75">
        <v>35</v>
      </c>
      <c r="D7" s="75"/>
      <c r="E7" s="75">
        <v>115</v>
      </c>
    </row>
    <row r="8" spans="1:5">
      <c r="A8" s="72">
        <v>40924</v>
      </c>
      <c r="B8" s="76">
        <v>1392</v>
      </c>
      <c r="C8" s="75"/>
      <c r="D8" s="75">
        <v>105</v>
      </c>
      <c r="E8" s="75">
        <v>1497</v>
      </c>
    </row>
    <row r="9" spans="1:5">
      <c r="A9" s="72">
        <v>40928</v>
      </c>
      <c r="B9" s="76">
        <v>20000</v>
      </c>
      <c r="C9" s="75">
        <v>-20000</v>
      </c>
      <c r="D9" s="75"/>
      <c r="E9" s="75">
        <v>0</v>
      </c>
    </row>
    <row r="10" spans="1:5">
      <c r="A10" s="72">
        <v>40929</v>
      </c>
      <c r="B10" s="76"/>
      <c r="C10" s="75"/>
      <c r="D10" s="75">
        <v>61</v>
      </c>
      <c r="E10" s="75">
        <v>61</v>
      </c>
    </row>
    <row r="11" spans="1:5">
      <c r="A11" s="72">
        <v>40934</v>
      </c>
      <c r="B11" s="76">
        <v>6720</v>
      </c>
      <c r="C11" s="75">
        <v>20000</v>
      </c>
      <c r="D11" s="75"/>
      <c r="E11" s="75">
        <v>26720</v>
      </c>
    </row>
    <row r="12" spans="1:5">
      <c r="A12" s="72">
        <v>40939</v>
      </c>
      <c r="B12" s="76">
        <v>738.25</v>
      </c>
      <c r="C12" s="75"/>
      <c r="D12" s="75">
        <v>-170</v>
      </c>
      <c r="E12" s="75">
        <v>568.25</v>
      </c>
    </row>
    <row r="13" spans="1:5">
      <c r="A13" s="72">
        <v>40941</v>
      </c>
      <c r="B13" s="76">
        <v>1000</v>
      </c>
      <c r="C13" s="75"/>
      <c r="D13" s="75"/>
      <c r="E13" s="75">
        <v>1000</v>
      </c>
    </row>
    <row r="14" spans="1:5">
      <c r="A14" s="72">
        <v>40944</v>
      </c>
      <c r="B14" s="76">
        <v>340</v>
      </c>
      <c r="C14" s="75"/>
      <c r="D14" s="75"/>
      <c r="E14" s="75">
        <v>340</v>
      </c>
    </row>
    <row r="15" spans="1:5">
      <c r="A15" s="72">
        <v>40954</v>
      </c>
      <c r="B15" s="76">
        <v>80</v>
      </c>
      <c r="C15" s="75">
        <v>35</v>
      </c>
      <c r="D15" s="75"/>
      <c r="E15" s="75">
        <v>115</v>
      </c>
    </row>
    <row r="16" spans="1:5">
      <c r="A16" s="72">
        <v>40959</v>
      </c>
      <c r="B16" s="76">
        <v>20000</v>
      </c>
      <c r="C16" s="75">
        <v>-20000</v>
      </c>
      <c r="D16" s="75"/>
      <c r="E16" s="75">
        <v>0</v>
      </c>
    </row>
    <row r="17" spans="1:5">
      <c r="A17" s="72">
        <v>40964</v>
      </c>
      <c r="B17" s="76">
        <v>2200</v>
      </c>
      <c r="C17" s="75"/>
      <c r="D17" s="75">
        <v>75</v>
      </c>
      <c r="E17" s="75">
        <v>2275</v>
      </c>
    </row>
    <row r="18" spans="1:5">
      <c r="A18" s="72">
        <v>40965</v>
      </c>
      <c r="B18" s="76">
        <v>6720</v>
      </c>
      <c r="C18" s="75">
        <v>20000</v>
      </c>
      <c r="D18" s="75"/>
      <c r="E18" s="75">
        <v>26720</v>
      </c>
    </row>
    <row r="19" spans="1:5">
      <c r="A19" s="72">
        <v>40966</v>
      </c>
      <c r="B19" s="76">
        <v>514</v>
      </c>
      <c r="C19" s="75"/>
      <c r="D19" s="75"/>
      <c r="E19" s="75">
        <v>514</v>
      </c>
    </row>
    <row r="20" spans="1:5">
      <c r="A20" s="72">
        <v>40968</v>
      </c>
      <c r="B20" s="76">
        <v>3770</v>
      </c>
      <c r="C20" s="75"/>
      <c r="D20" s="75">
        <v>-70</v>
      </c>
      <c r="E20" s="75">
        <v>3700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I2" sqref="A2:I210"/>
    </sheetView>
  </sheetViews>
  <sheetFormatPr defaultColWidth="9.140625" defaultRowHeight="15"/>
  <cols>
    <col min="1" max="1" width="12.5703125" style="15" bestFit="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13.140625" style="16" bestFit="1" customWidth="1"/>
    <col min="6" max="6" width="15" style="4" customWidth="1"/>
    <col min="7" max="7" width="6.7109375" style="4" bestFit="1" customWidth="1"/>
    <col min="8" max="8" width="8.7109375" style="4" customWidth="1"/>
    <col min="9" max="9" width="12.5703125" style="17" bestFit="1" customWidth="1"/>
    <col min="10" max="16384" width="9.140625" style="2"/>
  </cols>
  <sheetData>
    <row r="1" spans="1:9" ht="15" customHeight="1">
      <c r="A1" s="1" t="s">
        <v>7</v>
      </c>
      <c r="E1" s="3"/>
      <c r="I1" s="4"/>
    </row>
    <row r="2" spans="1:9" s="14" customFormat="1" ht="103.5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8" t="s">
        <v>1</v>
      </c>
      <c r="H2" s="8" t="s">
        <v>14</v>
      </c>
      <c r="I2" s="8" t="s">
        <v>2</v>
      </c>
    </row>
    <row r="3" spans="1:9" ht="15" customHeight="1">
      <c r="A3" s="9">
        <v>40588</v>
      </c>
      <c r="B3" s="10" t="s">
        <v>15</v>
      </c>
      <c r="C3" s="10" t="s">
        <v>16</v>
      </c>
      <c r="D3" s="10" t="s">
        <v>17</v>
      </c>
      <c r="E3" s="11">
        <v>5100</v>
      </c>
      <c r="F3" s="12" t="s">
        <v>18</v>
      </c>
      <c r="G3" s="12" t="s">
        <v>3</v>
      </c>
      <c r="H3" s="12" t="s">
        <v>19</v>
      </c>
      <c r="I3" s="13">
        <v>40604</v>
      </c>
    </row>
    <row r="4" spans="1:9" ht="15" customHeight="1">
      <c r="A4" s="9">
        <v>40603</v>
      </c>
      <c r="B4" s="10" t="s">
        <v>20</v>
      </c>
      <c r="C4" s="10" t="s">
        <v>21</v>
      </c>
      <c r="D4" s="10" t="s">
        <v>22</v>
      </c>
      <c r="E4" s="11">
        <v>179</v>
      </c>
      <c r="F4" s="12" t="s">
        <v>18</v>
      </c>
      <c r="G4" s="12" t="s">
        <v>3</v>
      </c>
      <c r="H4" s="12" t="s">
        <v>23</v>
      </c>
      <c r="I4" s="13">
        <v>40633</v>
      </c>
    </row>
    <row r="5" spans="1:9" ht="15" customHeight="1">
      <c r="A5" s="9">
        <v>40604</v>
      </c>
      <c r="B5" s="10" t="s">
        <v>24</v>
      </c>
      <c r="C5" s="10" t="s">
        <v>25</v>
      </c>
      <c r="D5" s="10" t="s">
        <v>26</v>
      </c>
      <c r="E5" s="11">
        <v>478</v>
      </c>
      <c r="F5" s="12" t="s">
        <v>18</v>
      </c>
      <c r="G5" s="12" t="s">
        <v>3</v>
      </c>
      <c r="H5" s="12" t="s">
        <v>27</v>
      </c>
      <c r="I5" s="13">
        <v>40634</v>
      </c>
    </row>
    <row r="6" spans="1:9" ht="15" customHeight="1">
      <c r="A6" s="9">
        <v>40607</v>
      </c>
      <c r="B6" s="10" t="s">
        <v>28</v>
      </c>
      <c r="C6" s="10" t="s">
        <v>29</v>
      </c>
      <c r="D6" s="10" t="s">
        <v>30</v>
      </c>
      <c r="E6" s="11">
        <v>340</v>
      </c>
      <c r="F6" s="12" t="s">
        <v>18</v>
      </c>
      <c r="G6" s="12" t="s">
        <v>3</v>
      </c>
      <c r="H6" s="12" t="s">
        <v>31</v>
      </c>
      <c r="I6" s="13">
        <v>40607</v>
      </c>
    </row>
    <row r="7" spans="1:9" ht="15" customHeight="1">
      <c r="A7" s="9">
        <v>40617</v>
      </c>
      <c r="B7" s="10" t="s">
        <v>32</v>
      </c>
      <c r="C7" s="10" t="s">
        <v>33</v>
      </c>
      <c r="D7" s="10" t="s">
        <v>34</v>
      </c>
      <c r="E7" s="11">
        <v>50</v>
      </c>
      <c r="F7" s="12" t="s">
        <v>18</v>
      </c>
      <c r="G7" s="12" t="s">
        <v>3</v>
      </c>
      <c r="H7" s="12" t="s">
        <v>35</v>
      </c>
      <c r="I7" s="13">
        <v>40617</v>
      </c>
    </row>
    <row r="8" spans="1:9" ht="15" customHeight="1">
      <c r="A8" s="9">
        <v>40617</v>
      </c>
      <c r="B8" s="10" t="s">
        <v>32</v>
      </c>
      <c r="C8" s="10" t="s">
        <v>33</v>
      </c>
      <c r="D8" s="10" t="s">
        <v>34</v>
      </c>
      <c r="E8" s="11">
        <v>35</v>
      </c>
      <c r="F8" s="12" t="s">
        <v>18</v>
      </c>
      <c r="G8" s="12" t="s">
        <v>4</v>
      </c>
      <c r="H8" s="12" t="s">
        <v>35</v>
      </c>
      <c r="I8" s="13">
        <v>40617</v>
      </c>
    </row>
    <row r="9" spans="1:9" ht="15" customHeight="1">
      <c r="A9" s="9">
        <v>40617</v>
      </c>
      <c r="B9" s="10" t="s">
        <v>36</v>
      </c>
      <c r="C9" s="10" t="s">
        <v>37</v>
      </c>
      <c r="D9" s="10" t="s">
        <v>38</v>
      </c>
      <c r="E9" s="11">
        <v>1000</v>
      </c>
      <c r="F9" s="12" t="s">
        <v>18</v>
      </c>
      <c r="G9" s="12" t="s">
        <v>3</v>
      </c>
      <c r="H9" s="12" t="s">
        <v>39</v>
      </c>
      <c r="I9" s="13">
        <v>40635</v>
      </c>
    </row>
    <row r="10" spans="1:9" ht="15" customHeight="1">
      <c r="A10" s="9">
        <v>40617</v>
      </c>
      <c r="B10" s="10" t="s">
        <v>40</v>
      </c>
      <c r="C10" s="10" t="s">
        <v>41</v>
      </c>
      <c r="D10" s="10" t="s">
        <v>42</v>
      </c>
      <c r="E10" s="11">
        <v>90</v>
      </c>
      <c r="F10" s="12" t="s">
        <v>18</v>
      </c>
      <c r="G10" s="12" t="s">
        <v>5</v>
      </c>
      <c r="H10" s="12" t="s">
        <v>43</v>
      </c>
      <c r="I10" s="13">
        <v>40617</v>
      </c>
    </row>
    <row r="11" spans="1:9" ht="15" customHeight="1">
      <c r="A11" s="9">
        <v>40620</v>
      </c>
      <c r="B11" s="10" t="s">
        <v>44</v>
      </c>
      <c r="C11" s="10" t="s">
        <v>45</v>
      </c>
      <c r="D11" s="10" t="s">
        <v>46</v>
      </c>
      <c r="E11" s="11">
        <v>200</v>
      </c>
      <c r="F11" s="12" t="s">
        <v>18</v>
      </c>
      <c r="G11" s="12" t="s">
        <v>3</v>
      </c>
      <c r="H11" s="12" t="s">
        <v>47</v>
      </c>
      <c r="I11" s="13">
        <v>40620</v>
      </c>
    </row>
    <row r="12" spans="1:9" ht="15" customHeight="1">
      <c r="A12" s="9">
        <v>40622</v>
      </c>
      <c r="B12" s="10" t="s">
        <v>48</v>
      </c>
      <c r="C12" s="10" t="s">
        <v>49</v>
      </c>
      <c r="D12" s="10" t="s">
        <v>50</v>
      </c>
      <c r="E12" s="11">
        <v>-15000</v>
      </c>
      <c r="F12" s="12" t="s">
        <v>51</v>
      </c>
      <c r="G12" s="12" t="s">
        <v>4</v>
      </c>
      <c r="H12" s="12" t="s">
        <v>52</v>
      </c>
      <c r="I12" s="13">
        <v>40622</v>
      </c>
    </row>
    <row r="13" spans="1:9" ht="15" customHeight="1">
      <c r="A13" s="9">
        <v>40622</v>
      </c>
      <c r="B13" s="10" t="s">
        <v>48</v>
      </c>
      <c r="C13" s="10" t="s">
        <v>49</v>
      </c>
      <c r="D13" s="10" t="s">
        <v>50</v>
      </c>
      <c r="E13" s="11">
        <v>15000</v>
      </c>
      <c r="F13" s="12" t="s">
        <v>51</v>
      </c>
      <c r="G13" s="12" t="s">
        <v>3</v>
      </c>
      <c r="H13" s="12" t="s">
        <v>52</v>
      </c>
      <c r="I13" s="13">
        <v>40622</v>
      </c>
    </row>
    <row r="14" spans="1:9" ht="15" customHeight="1">
      <c r="A14" s="9">
        <v>40628</v>
      </c>
      <c r="B14" s="10" t="s">
        <v>48</v>
      </c>
      <c r="C14" s="10" t="s">
        <v>53</v>
      </c>
      <c r="D14" s="10" t="s">
        <v>54</v>
      </c>
      <c r="E14" s="11">
        <v>13000</v>
      </c>
      <c r="F14" s="12" t="s">
        <v>51</v>
      </c>
      <c r="G14" s="12" t="s">
        <v>4</v>
      </c>
      <c r="H14" s="12" t="s">
        <v>55</v>
      </c>
      <c r="I14" s="13">
        <v>40628</v>
      </c>
    </row>
    <row r="15" spans="1:9" ht="15" customHeight="1">
      <c r="A15" s="9">
        <v>40628</v>
      </c>
      <c r="B15" s="10" t="s">
        <v>56</v>
      </c>
      <c r="C15" s="10" t="s">
        <v>29</v>
      </c>
      <c r="D15" s="10" t="s">
        <v>57</v>
      </c>
      <c r="E15" s="11">
        <v>220</v>
      </c>
      <c r="F15" s="12" t="s">
        <v>51</v>
      </c>
      <c r="G15" s="12" t="s">
        <v>3</v>
      </c>
      <c r="H15" s="12" t="s">
        <v>58</v>
      </c>
      <c r="I15" s="13">
        <v>40628</v>
      </c>
    </row>
    <row r="16" spans="1:9" ht="15" customHeight="1">
      <c r="A16" s="9">
        <v>40628</v>
      </c>
      <c r="B16" s="10" t="s">
        <v>56</v>
      </c>
      <c r="C16" s="10" t="s">
        <v>29</v>
      </c>
      <c r="D16" s="10" t="s">
        <v>59</v>
      </c>
      <c r="E16" s="11">
        <v>100</v>
      </c>
      <c r="F16" s="12" t="s">
        <v>51</v>
      </c>
      <c r="G16" s="12" t="s">
        <v>3</v>
      </c>
      <c r="H16" s="12" t="s">
        <v>60</v>
      </c>
      <c r="I16" s="13">
        <v>40628</v>
      </c>
    </row>
    <row r="17" spans="1:9" ht="15" customHeight="1">
      <c r="A17" s="9">
        <v>40628</v>
      </c>
      <c r="B17" s="10" t="s">
        <v>61</v>
      </c>
      <c r="C17" s="10" t="s">
        <v>29</v>
      </c>
      <c r="D17" s="10" t="s">
        <v>62</v>
      </c>
      <c r="E17" s="11">
        <v>6400</v>
      </c>
      <c r="F17" s="12" t="s">
        <v>18</v>
      </c>
      <c r="G17" s="12" t="s">
        <v>3</v>
      </c>
      <c r="H17" s="12" t="s">
        <v>63</v>
      </c>
      <c r="I17" s="13">
        <v>40628</v>
      </c>
    </row>
    <row r="18" spans="1:9" ht="15" customHeight="1">
      <c r="A18" s="9">
        <v>40633</v>
      </c>
      <c r="B18" s="10" t="s">
        <v>48</v>
      </c>
      <c r="C18" s="10" t="s">
        <v>33</v>
      </c>
      <c r="D18" s="10" t="s">
        <v>64</v>
      </c>
      <c r="E18" s="11">
        <v>100</v>
      </c>
      <c r="F18" s="12" t="s">
        <v>51</v>
      </c>
      <c r="G18" s="12" t="s">
        <v>3</v>
      </c>
      <c r="H18" s="12" t="s">
        <v>52</v>
      </c>
      <c r="I18" s="13">
        <v>40633</v>
      </c>
    </row>
    <row r="19" spans="1:9" ht="15" customHeight="1">
      <c r="A19" s="9">
        <v>40633</v>
      </c>
      <c r="B19" s="10" t="s">
        <v>48</v>
      </c>
      <c r="C19" s="10" t="s">
        <v>33</v>
      </c>
      <c r="D19" s="10" t="s">
        <v>64</v>
      </c>
      <c r="E19" s="11">
        <v>-100</v>
      </c>
      <c r="F19" s="12" t="s">
        <v>51</v>
      </c>
      <c r="G19" s="12" t="s">
        <v>5</v>
      </c>
      <c r="H19" s="12" t="s">
        <v>52</v>
      </c>
      <c r="I19" s="13">
        <v>40633</v>
      </c>
    </row>
    <row r="20" spans="1:9" ht="15" customHeight="1">
      <c r="A20" s="9">
        <v>40634</v>
      </c>
      <c r="B20" s="10" t="s">
        <v>20</v>
      </c>
      <c r="C20" s="10" t="s">
        <v>65</v>
      </c>
      <c r="D20" s="10" t="s">
        <v>22</v>
      </c>
      <c r="E20" s="11">
        <v>179</v>
      </c>
      <c r="F20" s="12" t="s">
        <v>18</v>
      </c>
      <c r="G20" s="12" t="s">
        <v>3</v>
      </c>
      <c r="H20" s="12" t="s">
        <v>23</v>
      </c>
      <c r="I20" s="13">
        <v>40664</v>
      </c>
    </row>
    <row r="21" spans="1:9" ht="15" customHeight="1">
      <c r="A21" s="9">
        <v>40638</v>
      </c>
      <c r="B21" s="10" t="s">
        <v>28</v>
      </c>
      <c r="C21" s="10" t="s">
        <v>29</v>
      </c>
      <c r="D21" s="10" t="s">
        <v>30</v>
      </c>
      <c r="E21" s="11">
        <v>340</v>
      </c>
      <c r="F21" s="12" t="s">
        <v>18</v>
      </c>
      <c r="G21" s="12" t="s">
        <v>3</v>
      </c>
      <c r="H21" s="12" t="s">
        <v>31</v>
      </c>
      <c r="I21" s="13">
        <v>40638</v>
      </c>
    </row>
    <row r="22" spans="1:9" ht="15" customHeight="1">
      <c r="A22" s="9">
        <v>40645</v>
      </c>
      <c r="B22" s="10" t="s">
        <v>40</v>
      </c>
      <c r="C22" s="10" t="s">
        <v>41</v>
      </c>
      <c r="D22" s="10" t="s">
        <v>42</v>
      </c>
      <c r="E22" s="11">
        <v>87</v>
      </c>
      <c r="F22" s="12" t="s">
        <v>18</v>
      </c>
      <c r="G22" s="12" t="s">
        <v>5</v>
      </c>
      <c r="H22" s="12" t="s">
        <v>43</v>
      </c>
      <c r="I22" s="13">
        <v>40645</v>
      </c>
    </row>
    <row r="23" spans="1:9" ht="15" customHeight="1">
      <c r="A23" s="9">
        <v>40648</v>
      </c>
      <c r="B23" s="10" t="s">
        <v>32</v>
      </c>
      <c r="C23" s="10" t="s">
        <v>33</v>
      </c>
      <c r="D23" s="10" t="s">
        <v>34</v>
      </c>
      <c r="E23" s="11">
        <v>80</v>
      </c>
      <c r="F23" s="12" t="s">
        <v>18</v>
      </c>
      <c r="G23" s="12" t="s">
        <v>3</v>
      </c>
      <c r="H23" s="12" t="s">
        <v>35</v>
      </c>
      <c r="I23" s="13">
        <v>40648</v>
      </c>
    </row>
    <row r="24" spans="1:9" ht="15" customHeight="1">
      <c r="A24" s="9">
        <v>40648</v>
      </c>
      <c r="B24" s="10" t="s">
        <v>32</v>
      </c>
      <c r="C24" s="10" t="s">
        <v>33</v>
      </c>
      <c r="D24" s="10" t="s">
        <v>34</v>
      </c>
      <c r="E24" s="11">
        <v>35</v>
      </c>
      <c r="F24" s="12" t="s">
        <v>18</v>
      </c>
      <c r="G24" s="12" t="s">
        <v>4</v>
      </c>
      <c r="H24" s="12" t="s">
        <v>35</v>
      </c>
      <c r="I24" s="13">
        <v>40648</v>
      </c>
    </row>
    <row r="25" spans="1:9" ht="15" customHeight="1">
      <c r="A25" s="9">
        <v>40648</v>
      </c>
      <c r="B25" s="10" t="s">
        <v>36</v>
      </c>
      <c r="C25" s="10" t="s">
        <v>37</v>
      </c>
      <c r="D25" s="10" t="s">
        <v>38</v>
      </c>
      <c r="E25" s="11">
        <v>1000</v>
      </c>
      <c r="F25" s="12" t="s">
        <v>18</v>
      </c>
      <c r="G25" s="12" t="s">
        <v>3</v>
      </c>
      <c r="H25" s="12" t="s">
        <v>39</v>
      </c>
      <c r="I25" s="13">
        <v>40666</v>
      </c>
    </row>
    <row r="26" spans="1:9" ht="15" customHeight="1">
      <c r="A26" s="9">
        <v>40653</v>
      </c>
      <c r="B26" s="10" t="s">
        <v>48</v>
      </c>
      <c r="C26" s="10" t="s">
        <v>49</v>
      </c>
      <c r="D26" s="10" t="s">
        <v>50</v>
      </c>
      <c r="E26" s="11">
        <v>-20000</v>
      </c>
      <c r="F26" s="12" t="s">
        <v>51</v>
      </c>
      <c r="G26" s="12" t="s">
        <v>4</v>
      </c>
      <c r="H26" s="12" t="s">
        <v>52</v>
      </c>
      <c r="I26" s="13">
        <v>40653</v>
      </c>
    </row>
    <row r="27" spans="1:9" ht="15" customHeight="1">
      <c r="A27" s="9">
        <v>40653</v>
      </c>
      <c r="B27" s="10" t="s">
        <v>48</v>
      </c>
      <c r="C27" s="10" t="s">
        <v>49</v>
      </c>
      <c r="D27" s="10" t="s">
        <v>50</v>
      </c>
      <c r="E27" s="11">
        <v>20000</v>
      </c>
      <c r="F27" s="12" t="s">
        <v>51</v>
      </c>
      <c r="G27" s="12" t="s">
        <v>3</v>
      </c>
      <c r="H27" s="12" t="s">
        <v>52</v>
      </c>
      <c r="I27" s="13">
        <v>40653</v>
      </c>
    </row>
    <row r="28" spans="1:9" ht="15" customHeight="1">
      <c r="A28" s="9">
        <v>40658</v>
      </c>
      <c r="B28" s="10" t="s">
        <v>66</v>
      </c>
      <c r="C28" s="10" t="s">
        <v>67</v>
      </c>
      <c r="D28" s="10" t="s">
        <v>68</v>
      </c>
      <c r="E28" s="11">
        <v>1300</v>
      </c>
      <c r="F28" s="12" t="s">
        <v>51</v>
      </c>
      <c r="G28" s="12" t="s">
        <v>3</v>
      </c>
      <c r="H28" s="12" t="s">
        <v>69</v>
      </c>
      <c r="I28" s="13">
        <v>40658</v>
      </c>
    </row>
    <row r="29" spans="1:9" ht="15" customHeight="1">
      <c r="A29" s="9">
        <v>40659</v>
      </c>
      <c r="B29" s="10" t="s">
        <v>48</v>
      </c>
      <c r="C29" s="10" t="s">
        <v>53</v>
      </c>
      <c r="D29" s="10" t="s">
        <v>54</v>
      </c>
      <c r="E29" s="11">
        <v>20000</v>
      </c>
      <c r="F29" s="12" t="s">
        <v>51</v>
      </c>
      <c r="G29" s="12" t="s">
        <v>4</v>
      </c>
      <c r="H29" s="12" t="s">
        <v>55</v>
      </c>
      <c r="I29" s="13">
        <v>40659</v>
      </c>
    </row>
    <row r="30" spans="1:9" ht="15" customHeight="1">
      <c r="A30" s="9">
        <v>40659</v>
      </c>
      <c r="B30" s="10" t="s">
        <v>70</v>
      </c>
      <c r="C30" s="10" t="s">
        <v>37</v>
      </c>
      <c r="D30" s="10" t="s">
        <v>71</v>
      </c>
      <c r="E30" s="11">
        <v>3000</v>
      </c>
      <c r="F30" s="12" t="s">
        <v>18</v>
      </c>
      <c r="G30" s="12" t="s">
        <v>3</v>
      </c>
      <c r="H30" s="12" t="s">
        <v>72</v>
      </c>
      <c r="I30" s="13">
        <v>40689</v>
      </c>
    </row>
    <row r="31" spans="1:9" ht="15" customHeight="1">
      <c r="A31" s="9">
        <v>40659</v>
      </c>
      <c r="B31" s="10" t="s">
        <v>56</v>
      </c>
      <c r="C31" s="10" t="s">
        <v>29</v>
      </c>
      <c r="D31" s="10" t="s">
        <v>57</v>
      </c>
      <c r="E31" s="11">
        <v>220</v>
      </c>
      <c r="F31" s="12" t="s">
        <v>51</v>
      </c>
      <c r="G31" s="12" t="s">
        <v>3</v>
      </c>
      <c r="H31" s="12" t="s">
        <v>58</v>
      </c>
      <c r="I31" s="13">
        <v>40659</v>
      </c>
    </row>
    <row r="32" spans="1:9" ht="15" customHeight="1">
      <c r="A32" s="9">
        <v>40659</v>
      </c>
      <c r="B32" s="10" t="s">
        <v>56</v>
      </c>
      <c r="C32" s="10" t="s">
        <v>29</v>
      </c>
      <c r="D32" s="10" t="s">
        <v>59</v>
      </c>
      <c r="E32" s="11">
        <v>100</v>
      </c>
      <c r="F32" s="12" t="s">
        <v>51</v>
      </c>
      <c r="G32" s="12" t="s">
        <v>3</v>
      </c>
      <c r="H32" s="12" t="s">
        <v>60</v>
      </c>
      <c r="I32" s="13">
        <v>40659</v>
      </c>
    </row>
    <row r="33" spans="1:9" ht="15" customHeight="1">
      <c r="A33" s="9">
        <v>40659</v>
      </c>
      <c r="B33" s="10" t="s">
        <v>61</v>
      </c>
      <c r="C33" s="10" t="s">
        <v>29</v>
      </c>
      <c r="D33" s="10" t="s">
        <v>62</v>
      </c>
      <c r="E33" s="11">
        <v>6400</v>
      </c>
      <c r="F33" s="12" t="s">
        <v>18</v>
      </c>
      <c r="G33" s="12" t="s">
        <v>3</v>
      </c>
      <c r="H33" s="12" t="s">
        <v>63</v>
      </c>
      <c r="I33" s="13">
        <v>40659</v>
      </c>
    </row>
    <row r="34" spans="1:9" ht="15" customHeight="1">
      <c r="A34" s="9">
        <v>40662</v>
      </c>
      <c r="B34" s="10" t="s">
        <v>73</v>
      </c>
      <c r="C34" s="10" t="s">
        <v>74</v>
      </c>
      <c r="D34" s="10" t="s">
        <v>75</v>
      </c>
      <c r="E34" s="11">
        <v>41</v>
      </c>
      <c r="F34" s="12" t="s">
        <v>18</v>
      </c>
      <c r="G34" s="12" t="s">
        <v>5</v>
      </c>
      <c r="H34" s="12" t="s">
        <v>76</v>
      </c>
      <c r="I34" s="13">
        <v>40692</v>
      </c>
    </row>
    <row r="35" spans="1:9" ht="15" customHeight="1">
      <c r="A35" s="9">
        <v>40663</v>
      </c>
      <c r="B35" s="10" t="s">
        <v>48</v>
      </c>
      <c r="C35" s="10" t="s">
        <v>33</v>
      </c>
      <c r="D35" s="10" t="s">
        <v>64</v>
      </c>
      <c r="E35" s="11">
        <v>100</v>
      </c>
      <c r="F35" s="12" t="s">
        <v>51</v>
      </c>
      <c r="G35" s="12" t="s">
        <v>3</v>
      </c>
      <c r="H35" s="12" t="s">
        <v>52</v>
      </c>
      <c r="I35" s="13">
        <v>40663</v>
      </c>
    </row>
    <row r="36" spans="1:9" ht="15" customHeight="1">
      <c r="A36" s="9">
        <v>40663</v>
      </c>
      <c r="B36" s="10" t="s">
        <v>48</v>
      </c>
      <c r="C36" s="10" t="s">
        <v>33</v>
      </c>
      <c r="D36" s="10" t="s">
        <v>64</v>
      </c>
      <c r="E36" s="11">
        <v>-100</v>
      </c>
      <c r="F36" s="12" t="s">
        <v>51</v>
      </c>
      <c r="G36" s="12" t="s">
        <v>5</v>
      </c>
      <c r="H36" s="12" t="s">
        <v>52</v>
      </c>
      <c r="I36" s="13">
        <v>40663</v>
      </c>
    </row>
    <row r="37" spans="1:9" ht="15" customHeight="1">
      <c r="A37" s="9">
        <v>40664</v>
      </c>
      <c r="B37" s="10" t="s">
        <v>20</v>
      </c>
      <c r="C37" s="10" t="s">
        <v>77</v>
      </c>
      <c r="D37" s="10" t="s">
        <v>22</v>
      </c>
      <c r="E37" s="11">
        <v>179</v>
      </c>
      <c r="F37" s="12" t="s">
        <v>18</v>
      </c>
      <c r="G37" s="12" t="s">
        <v>3</v>
      </c>
      <c r="H37" s="12" t="s">
        <v>23</v>
      </c>
      <c r="I37" s="13">
        <v>40694</v>
      </c>
    </row>
    <row r="38" spans="1:9" ht="15" customHeight="1">
      <c r="A38" s="9">
        <v>40664</v>
      </c>
      <c r="B38" s="10" t="s">
        <v>78</v>
      </c>
      <c r="C38" s="10" t="s">
        <v>37</v>
      </c>
      <c r="D38" s="10" t="s">
        <v>79</v>
      </c>
      <c r="E38" s="11">
        <v>220</v>
      </c>
      <c r="F38" s="12" t="s">
        <v>18</v>
      </c>
      <c r="G38" s="12" t="s">
        <v>3</v>
      </c>
      <c r="H38" s="12" t="s">
        <v>80</v>
      </c>
      <c r="I38" s="13">
        <v>40694</v>
      </c>
    </row>
    <row r="39" spans="1:9" ht="15" customHeight="1">
      <c r="A39" s="9">
        <v>40668</v>
      </c>
      <c r="B39" s="10" t="s">
        <v>28</v>
      </c>
      <c r="C39" s="10" t="s">
        <v>29</v>
      </c>
      <c r="D39" s="10" t="s">
        <v>30</v>
      </c>
      <c r="E39" s="11">
        <v>340</v>
      </c>
      <c r="F39" s="12" t="s">
        <v>18</v>
      </c>
      <c r="G39" s="12" t="s">
        <v>3</v>
      </c>
      <c r="H39" s="12" t="s">
        <v>31</v>
      </c>
      <c r="I39" s="13">
        <v>40668</v>
      </c>
    </row>
    <row r="40" spans="1:9" ht="15" customHeight="1">
      <c r="A40" s="9">
        <v>40670</v>
      </c>
      <c r="B40" s="10" t="s">
        <v>81</v>
      </c>
      <c r="C40" s="10" t="s">
        <v>82</v>
      </c>
      <c r="D40" s="10" t="s">
        <v>83</v>
      </c>
      <c r="E40" s="11">
        <v>563</v>
      </c>
      <c r="F40" s="12" t="s">
        <v>18</v>
      </c>
      <c r="G40" s="12" t="s">
        <v>3</v>
      </c>
      <c r="H40" s="12" t="s">
        <v>47</v>
      </c>
      <c r="I40" s="13">
        <v>40670</v>
      </c>
    </row>
    <row r="41" spans="1:9" ht="15" customHeight="1">
      <c r="A41" s="9">
        <v>40670</v>
      </c>
      <c r="B41" s="10" t="s">
        <v>84</v>
      </c>
      <c r="C41" s="10" t="s">
        <v>37</v>
      </c>
      <c r="D41" s="10" t="s">
        <v>85</v>
      </c>
      <c r="E41" s="11">
        <v>982</v>
      </c>
      <c r="F41" s="12" t="s">
        <v>18</v>
      </c>
      <c r="G41" s="12" t="s">
        <v>3</v>
      </c>
      <c r="H41" s="12" t="s">
        <v>86</v>
      </c>
      <c r="I41" s="13">
        <v>40700</v>
      </c>
    </row>
    <row r="42" spans="1:9" ht="15" customHeight="1">
      <c r="A42" s="9">
        <v>40678</v>
      </c>
      <c r="B42" s="10" t="s">
        <v>32</v>
      </c>
      <c r="C42" s="10" t="s">
        <v>33</v>
      </c>
      <c r="D42" s="10" t="s">
        <v>34</v>
      </c>
      <c r="E42" s="11">
        <v>80</v>
      </c>
      <c r="F42" s="12" t="s">
        <v>18</v>
      </c>
      <c r="G42" s="12" t="s">
        <v>3</v>
      </c>
      <c r="H42" s="12" t="s">
        <v>35</v>
      </c>
      <c r="I42" s="13">
        <v>40678</v>
      </c>
    </row>
    <row r="43" spans="1:9" ht="15" customHeight="1">
      <c r="A43" s="9">
        <v>40678</v>
      </c>
      <c r="B43" s="10" t="s">
        <v>32</v>
      </c>
      <c r="C43" s="10" t="s">
        <v>33</v>
      </c>
      <c r="D43" s="10" t="s">
        <v>34</v>
      </c>
      <c r="E43" s="11">
        <v>35</v>
      </c>
      <c r="F43" s="12" t="s">
        <v>18</v>
      </c>
      <c r="G43" s="12" t="s">
        <v>4</v>
      </c>
      <c r="H43" s="12" t="s">
        <v>35</v>
      </c>
      <c r="I43" s="13">
        <v>40678</v>
      </c>
    </row>
    <row r="44" spans="1:9" ht="15" customHeight="1">
      <c r="A44" s="9">
        <v>40678</v>
      </c>
      <c r="B44" s="10" t="s">
        <v>36</v>
      </c>
      <c r="C44" s="10" t="s">
        <v>37</v>
      </c>
      <c r="D44" s="10" t="s">
        <v>38</v>
      </c>
      <c r="E44" s="11">
        <v>1000</v>
      </c>
      <c r="F44" s="12" t="s">
        <v>18</v>
      </c>
      <c r="G44" s="12" t="s">
        <v>3</v>
      </c>
      <c r="H44" s="12" t="s">
        <v>39</v>
      </c>
      <c r="I44" s="13">
        <v>40696</v>
      </c>
    </row>
    <row r="45" spans="1:9" ht="15" customHeight="1">
      <c r="A45" s="9">
        <v>40683</v>
      </c>
      <c r="B45" s="10" t="s">
        <v>48</v>
      </c>
      <c r="C45" s="10" t="s">
        <v>49</v>
      </c>
      <c r="D45" s="10" t="s">
        <v>50</v>
      </c>
      <c r="E45" s="11">
        <v>-20000</v>
      </c>
      <c r="F45" s="12" t="s">
        <v>51</v>
      </c>
      <c r="G45" s="12" t="s">
        <v>4</v>
      </c>
      <c r="H45" s="12" t="s">
        <v>52</v>
      </c>
      <c r="I45" s="13">
        <v>40683</v>
      </c>
    </row>
    <row r="46" spans="1:9" ht="15" customHeight="1">
      <c r="A46" s="9">
        <v>40683</v>
      </c>
      <c r="B46" s="10" t="s">
        <v>48</v>
      </c>
      <c r="C46" s="10" t="s">
        <v>49</v>
      </c>
      <c r="D46" s="10" t="s">
        <v>50</v>
      </c>
      <c r="E46" s="11">
        <v>20000</v>
      </c>
      <c r="F46" s="12" t="s">
        <v>51</v>
      </c>
      <c r="G46" s="12" t="s">
        <v>3</v>
      </c>
      <c r="H46" s="12" t="s">
        <v>52</v>
      </c>
      <c r="I46" s="13">
        <v>40683</v>
      </c>
    </row>
    <row r="47" spans="1:9" ht="15" customHeight="1">
      <c r="A47" s="9">
        <v>40689</v>
      </c>
      <c r="B47" s="10" t="s">
        <v>48</v>
      </c>
      <c r="C47" s="10" t="s">
        <v>53</v>
      </c>
      <c r="D47" s="10" t="s">
        <v>54</v>
      </c>
      <c r="E47" s="11">
        <v>20000</v>
      </c>
      <c r="F47" s="12" t="s">
        <v>51</v>
      </c>
      <c r="G47" s="12" t="s">
        <v>4</v>
      </c>
      <c r="H47" s="12" t="s">
        <v>55</v>
      </c>
      <c r="I47" s="13">
        <v>40689</v>
      </c>
    </row>
    <row r="48" spans="1:9" ht="15" customHeight="1">
      <c r="A48" s="9">
        <v>40689</v>
      </c>
      <c r="B48" s="10" t="s">
        <v>56</v>
      </c>
      <c r="C48" s="10" t="s">
        <v>29</v>
      </c>
      <c r="D48" s="10" t="s">
        <v>57</v>
      </c>
      <c r="E48" s="11">
        <v>220</v>
      </c>
      <c r="F48" s="12" t="s">
        <v>51</v>
      </c>
      <c r="G48" s="12" t="s">
        <v>3</v>
      </c>
      <c r="H48" s="12" t="s">
        <v>58</v>
      </c>
      <c r="I48" s="13">
        <v>40689</v>
      </c>
    </row>
    <row r="49" spans="1:9" ht="15" customHeight="1">
      <c r="A49" s="9">
        <v>40689</v>
      </c>
      <c r="B49" s="10" t="s">
        <v>56</v>
      </c>
      <c r="C49" s="10" t="s">
        <v>29</v>
      </c>
      <c r="D49" s="10" t="s">
        <v>59</v>
      </c>
      <c r="E49" s="11">
        <v>100</v>
      </c>
      <c r="F49" s="12" t="s">
        <v>51</v>
      </c>
      <c r="G49" s="12" t="s">
        <v>3</v>
      </c>
      <c r="H49" s="12" t="s">
        <v>60</v>
      </c>
      <c r="I49" s="13">
        <v>40689</v>
      </c>
    </row>
    <row r="50" spans="1:9" ht="15" customHeight="1">
      <c r="A50" s="9">
        <v>40689</v>
      </c>
      <c r="B50" s="10" t="s">
        <v>61</v>
      </c>
      <c r="C50" s="10" t="s">
        <v>29</v>
      </c>
      <c r="D50" s="10" t="s">
        <v>62</v>
      </c>
      <c r="E50" s="11">
        <v>6400</v>
      </c>
      <c r="F50" s="12" t="s">
        <v>18</v>
      </c>
      <c r="G50" s="12" t="s">
        <v>3</v>
      </c>
      <c r="H50" s="12" t="s">
        <v>63</v>
      </c>
      <c r="I50" s="13">
        <v>40689</v>
      </c>
    </row>
    <row r="51" spans="1:9" ht="15" customHeight="1">
      <c r="A51" s="9">
        <v>40692</v>
      </c>
      <c r="B51" s="10" t="s">
        <v>40</v>
      </c>
      <c r="C51" s="10" t="s">
        <v>41</v>
      </c>
      <c r="D51" s="10" t="s">
        <v>42</v>
      </c>
      <c r="E51" s="11">
        <v>65</v>
      </c>
      <c r="F51" s="12" t="s">
        <v>18</v>
      </c>
      <c r="G51" s="12" t="s">
        <v>5</v>
      </c>
      <c r="H51" s="12" t="s">
        <v>43</v>
      </c>
      <c r="I51" s="13">
        <v>40692</v>
      </c>
    </row>
    <row r="52" spans="1:9" ht="15" customHeight="1">
      <c r="A52" s="9">
        <v>40694</v>
      </c>
      <c r="B52" s="10" t="s">
        <v>48</v>
      </c>
      <c r="C52" s="10" t="s">
        <v>33</v>
      </c>
      <c r="D52" s="10" t="s">
        <v>64</v>
      </c>
      <c r="E52" s="11">
        <v>100</v>
      </c>
      <c r="F52" s="12" t="s">
        <v>51</v>
      </c>
      <c r="G52" s="12" t="s">
        <v>3</v>
      </c>
      <c r="H52" s="12" t="s">
        <v>52</v>
      </c>
      <c r="I52" s="13">
        <v>40694</v>
      </c>
    </row>
    <row r="53" spans="1:9" ht="15" customHeight="1">
      <c r="A53" s="9">
        <v>40694</v>
      </c>
      <c r="B53" s="10" t="s">
        <v>48</v>
      </c>
      <c r="C53" s="10" t="s">
        <v>33</v>
      </c>
      <c r="D53" s="10" t="s">
        <v>64</v>
      </c>
      <c r="E53" s="11">
        <v>-100</v>
      </c>
      <c r="F53" s="12" t="s">
        <v>51</v>
      </c>
      <c r="G53" s="12" t="s">
        <v>5</v>
      </c>
      <c r="H53" s="12" t="s">
        <v>52</v>
      </c>
      <c r="I53" s="13">
        <v>40694</v>
      </c>
    </row>
    <row r="54" spans="1:9" ht="15" customHeight="1">
      <c r="A54" s="9">
        <v>40695</v>
      </c>
      <c r="B54" s="10" t="s">
        <v>20</v>
      </c>
      <c r="C54" s="10" t="s">
        <v>87</v>
      </c>
      <c r="D54" s="10" t="s">
        <v>22</v>
      </c>
      <c r="E54" s="11">
        <v>179</v>
      </c>
      <c r="F54" s="12" t="s">
        <v>18</v>
      </c>
      <c r="G54" s="12" t="s">
        <v>3</v>
      </c>
      <c r="H54" s="12" t="s">
        <v>23</v>
      </c>
      <c r="I54" s="13">
        <v>40725</v>
      </c>
    </row>
    <row r="55" spans="1:9" ht="15" customHeight="1">
      <c r="A55" s="9">
        <v>40699</v>
      </c>
      <c r="B55" s="10" t="s">
        <v>28</v>
      </c>
      <c r="C55" s="10" t="s">
        <v>29</v>
      </c>
      <c r="D55" s="10" t="s">
        <v>30</v>
      </c>
      <c r="E55" s="11">
        <v>340</v>
      </c>
      <c r="F55" s="12" t="s">
        <v>18</v>
      </c>
      <c r="G55" s="12" t="s">
        <v>3</v>
      </c>
      <c r="H55" s="12" t="s">
        <v>31</v>
      </c>
      <c r="I55" s="13">
        <v>40699</v>
      </c>
    </row>
    <row r="56" spans="1:9" ht="15" customHeight="1">
      <c r="A56" s="9">
        <v>40709</v>
      </c>
      <c r="B56" s="10" t="s">
        <v>32</v>
      </c>
      <c r="C56" s="10" t="s">
        <v>33</v>
      </c>
      <c r="D56" s="10" t="s">
        <v>34</v>
      </c>
      <c r="E56" s="11">
        <v>80</v>
      </c>
      <c r="F56" s="12" t="s">
        <v>18</v>
      </c>
      <c r="G56" s="12" t="s">
        <v>3</v>
      </c>
      <c r="H56" s="12" t="s">
        <v>35</v>
      </c>
      <c r="I56" s="13">
        <v>40709</v>
      </c>
    </row>
    <row r="57" spans="1:9" ht="15" customHeight="1">
      <c r="A57" s="9">
        <v>40709</v>
      </c>
      <c r="B57" s="10" t="s">
        <v>32</v>
      </c>
      <c r="C57" s="10" t="s">
        <v>33</v>
      </c>
      <c r="D57" s="10" t="s">
        <v>34</v>
      </c>
      <c r="E57" s="11">
        <v>35</v>
      </c>
      <c r="F57" s="12" t="s">
        <v>18</v>
      </c>
      <c r="G57" s="12" t="s">
        <v>4</v>
      </c>
      <c r="H57" s="12" t="s">
        <v>35</v>
      </c>
      <c r="I57" s="13">
        <v>40709</v>
      </c>
    </row>
    <row r="58" spans="1:9" ht="15" customHeight="1">
      <c r="A58" s="9">
        <v>40709</v>
      </c>
      <c r="B58" s="10" t="s">
        <v>36</v>
      </c>
      <c r="C58" s="10" t="s">
        <v>37</v>
      </c>
      <c r="D58" s="10" t="s">
        <v>38</v>
      </c>
      <c r="E58" s="11">
        <v>1000</v>
      </c>
      <c r="F58" s="12" t="s">
        <v>18</v>
      </c>
      <c r="G58" s="12" t="s">
        <v>3</v>
      </c>
      <c r="H58" s="12" t="s">
        <v>39</v>
      </c>
      <c r="I58" s="13">
        <v>40727</v>
      </c>
    </row>
    <row r="59" spans="1:9" ht="15" customHeight="1">
      <c r="A59" s="9">
        <v>40714</v>
      </c>
      <c r="B59" s="10" t="s">
        <v>48</v>
      </c>
      <c r="C59" s="10" t="s">
        <v>49</v>
      </c>
      <c r="D59" s="10" t="s">
        <v>50</v>
      </c>
      <c r="E59" s="11">
        <v>-20000</v>
      </c>
      <c r="F59" s="12" t="s">
        <v>51</v>
      </c>
      <c r="G59" s="12" t="s">
        <v>4</v>
      </c>
      <c r="H59" s="12" t="s">
        <v>52</v>
      </c>
      <c r="I59" s="13">
        <v>40714</v>
      </c>
    </row>
    <row r="60" spans="1:9" ht="15" customHeight="1">
      <c r="A60" s="9">
        <v>40714</v>
      </c>
      <c r="B60" s="10" t="s">
        <v>48</v>
      </c>
      <c r="C60" s="10" t="s">
        <v>49</v>
      </c>
      <c r="D60" s="10" t="s">
        <v>50</v>
      </c>
      <c r="E60" s="11">
        <v>20000</v>
      </c>
      <c r="F60" s="12" t="s">
        <v>51</v>
      </c>
      <c r="G60" s="12" t="s">
        <v>3</v>
      </c>
      <c r="H60" s="12" t="s">
        <v>52</v>
      </c>
      <c r="I60" s="13">
        <v>40714</v>
      </c>
    </row>
    <row r="61" spans="1:9" ht="15" customHeight="1">
      <c r="A61" s="9">
        <v>40716</v>
      </c>
      <c r="B61" s="10" t="s">
        <v>40</v>
      </c>
      <c r="C61" s="10" t="s">
        <v>41</v>
      </c>
      <c r="D61" s="10" t="s">
        <v>42</v>
      </c>
      <c r="E61" s="11">
        <v>110</v>
      </c>
      <c r="F61" s="12" t="s">
        <v>18</v>
      </c>
      <c r="G61" s="12" t="s">
        <v>5</v>
      </c>
      <c r="H61" s="12" t="s">
        <v>43</v>
      </c>
      <c r="I61" s="13">
        <v>40716</v>
      </c>
    </row>
    <row r="62" spans="1:9" ht="15" customHeight="1">
      <c r="A62" s="9">
        <v>40719</v>
      </c>
      <c r="B62" s="10" t="s">
        <v>66</v>
      </c>
      <c r="C62" s="10" t="s">
        <v>67</v>
      </c>
      <c r="D62" s="10" t="s">
        <v>68</v>
      </c>
      <c r="E62" s="11">
        <v>8700</v>
      </c>
      <c r="F62" s="12" t="s">
        <v>51</v>
      </c>
      <c r="G62" s="12" t="s">
        <v>3</v>
      </c>
      <c r="H62" s="12" t="s">
        <v>69</v>
      </c>
      <c r="I62" s="13">
        <v>40719</v>
      </c>
    </row>
    <row r="63" spans="1:9" ht="15" customHeight="1">
      <c r="A63" s="9">
        <v>40720</v>
      </c>
      <c r="B63" s="10" t="s">
        <v>48</v>
      </c>
      <c r="C63" s="10" t="s">
        <v>53</v>
      </c>
      <c r="D63" s="10" t="s">
        <v>54</v>
      </c>
      <c r="E63" s="11">
        <v>20000</v>
      </c>
      <c r="F63" s="12" t="s">
        <v>51</v>
      </c>
      <c r="G63" s="12" t="s">
        <v>4</v>
      </c>
      <c r="H63" s="12" t="s">
        <v>55</v>
      </c>
      <c r="I63" s="13">
        <v>40720</v>
      </c>
    </row>
    <row r="64" spans="1:9" ht="15" customHeight="1">
      <c r="A64" s="9">
        <v>40720</v>
      </c>
      <c r="B64" s="10" t="s">
        <v>56</v>
      </c>
      <c r="C64" s="10" t="s">
        <v>29</v>
      </c>
      <c r="D64" s="10" t="s">
        <v>57</v>
      </c>
      <c r="E64" s="11">
        <v>220</v>
      </c>
      <c r="F64" s="12" t="s">
        <v>51</v>
      </c>
      <c r="G64" s="12" t="s">
        <v>3</v>
      </c>
      <c r="H64" s="12" t="s">
        <v>58</v>
      </c>
      <c r="I64" s="13">
        <v>40720</v>
      </c>
    </row>
    <row r="65" spans="1:9" ht="15" customHeight="1">
      <c r="A65" s="9">
        <v>40720</v>
      </c>
      <c r="B65" s="10" t="s">
        <v>56</v>
      </c>
      <c r="C65" s="10" t="s">
        <v>29</v>
      </c>
      <c r="D65" s="10" t="s">
        <v>59</v>
      </c>
      <c r="E65" s="11">
        <v>100</v>
      </c>
      <c r="F65" s="12" t="s">
        <v>51</v>
      </c>
      <c r="G65" s="12" t="s">
        <v>3</v>
      </c>
      <c r="H65" s="12" t="s">
        <v>60</v>
      </c>
      <c r="I65" s="13">
        <v>40720</v>
      </c>
    </row>
    <row r="66" spans="1:9" ht="15" customHeight="1">
      <c r="A66" s="9">
        <v>40720</v>
      </c>
      <c r="B66" s="10" t="s">
        <v>61</v>
      </c>
      <c r="C66" s="10" t="s">
        <v>29</v>
      </c>
      <c r="D66" s="10" t="s">
        <v>62</v>
      </c>
      <c r="E66" s="11">
        <v>6400</v>
      </c>
      <c r="F66" s="12" t="s">
        <v>18</v>
      </c>
      <c r="G66" s="12" t="s">
        <v>3</v>
      </c>
      <c r="H66" s="12" t="s">
        <v>63</v>
      </c>
      <c r="I66" s="13">
        <v>40720</v>
      </c>
    </row>
    <row r="67" spans="1:9" ht="15" customHeight="1">
      <c r="A67" s="9">
        <v>40720</v>
      </c>
      <c r="B67" s="10" t="s">
        <v>88</v>
      </c>
      <c r="C67" s="10" t="s">
        <v>89</v>
      </c>
      <c r="D67" s="10" t="s">
        <v>90</v>
      </c>
      <c r="E67" s="11">
        <v>1782</v>
      </c>
      <c r="F67" s="12" t="s">
        <v>18</v>
      </c>
      <c r="G67" s="12" t="s">
        <v>3</v>
      </c>
      <c r="H67" s="12" t="s">
        <v>47</v>
      </c>
      <c r="I67" s="13">
        <v>40720</v>
      </c>
    </row>
    <row r="68" spans="1:9" ht="15" customHeight="1">
      <c r="A68" s="9">
        <v>40724</v>
      </c>
      <c r="B68" s="10" t="s">
        <v>48</v>
      </c>
      <c r="C68" s="10" t="s">
        <v>33</v>
      </c>
      <c r="D68" s="10" t="s">
        <v>64</v>
      </c>
      <c r="E68" s="11">
        <v>100</v>
      </c>
      <c r="F68" s="12" t="s">
        <v>51</v>
      </c>
      <c r="G68" s="12" t="s">
        <v>3</v>
      </c>
      <c r="H68" s="12" t="s">
        <v>52</v>
      </c>
      <c r="I68" s="13">
        <v>40724</v>
      </c>
    </row>
    <row r="69" spans="1:9" ht="15" customHeight="1">
      <c r="A69" s="9">
        <v>40724</v>
      </c>
      <c r="B69" s="10" t="s">
        <v>48</v>
      </c>
      <c r="C69" s="10" t="s">
        <v>33</v>
      </c>
      <c r="D69" s="10" t="s">
        <v>64</v>
      </c>
      <c r="E69" s="11">
        <v>-100</v>
      </c>
      <c r="F69" s="12" t="s">
        <v>51</v>
      </c>
      <c r="G69" s="12" t="s">
        <v>5</v>
      </c>
      <c r="H69" s="12" t="s">
        <v>52</v>
      </c>
      <c r="I69" s="13">
        <v>40724</v>
      </c>
    </row>
    <row r="70" spans="1:9" ht="15" customHeight="1">
      <c r="A70" s="9">
        <v>40725</v>
      </c>
      <c r="B70" s="10" t="s">
        <v>20</v>
      </c>
      <c r="C70" s="10" t="s">
        <v>91</v>
      </c>
      <c r="D70" s="10" t="s">
        <v>22</v>
      </c>
      <c r="E70" s="11">
        <v>179</v>
      </c>
      <c r="F70" s="12" t="s">
        <v>18</v>
      </c>
      <c r="G70" s="12" t="s">
        <v>3</v>
      </c>
      <c r="H70" s="12" t="s">
        <v>23</v>
      </c>
      <c r="I70" s="13">
        <v>40755</v>
      </c>
    </row>
    <row r="71" spans="1:9" ht="15" customHeight="1">
      <c r="A71" s="9">
        <v>40726</v>
      </c>
      <c r="B71" s="10" t="s">
        <v>84</v>
      </c>
      <c r="C71" s="10" t="s">
        <v>37</v>
      </c>
      <c r="D71" s="10" t="s">
        <v>85</v>
      </c>
      <c r="E71" s="11">
        <v>761</v>
      </c>
      <c r="F71" s="12" t="s">
        <v>18</v>
      </c>
      <c r="G71" s="12" t="s">
        <v>3</v>
      </c>
      <c r="H71" s="12" t="s">
        <v>86</v>
      </c>
      <c r="I71" s="13">
        <v>40756</v>
      </c>
    </row>
    <row r="72" spans="1:9" ht="15" customHeight="1">
      <c r="A72" s="9">
        <v>40729</v>
      </c>
      <c r="B72" s="10" t="s">
        <v>28</v>
      </c>
      <c r="C72" s="10" t="s">
        <v>29</v>
      </c>
      <c r="D72" s="10" t="s">
        <v>30</v>
      </c>
      <c r="E72" s="11">
        <v>340</v>
      </c>
      <c r="F72" s="12" t="s">
        <v>18</v>
      </c>
      <c r="G72" s="12" t="s">
        <v>3</v>
      </c>
      <c r="H72" s="12" t="s">
        <v>31</v>
      </c>
      <c r="I72" s="13">
        <v>40729</v>
      </c>
    </row>
    <row r="73" spans="1:9" ht="15" customHeight="1">
      <c r="A73" s="9">
        <v>40739</v>
      </c>
      <c r="B73" s="10" t="s">
        <v>32</v>
      </c>
      <c r="C73" s="10" t="s">
        <v>33</v>
      </c>
      <c r="D73" s="10" t="s">
        <v>34</v>
      </c>
      <c r="E73" s="11">
        <v>80</v>
      </c>
      <c r="F73" s="12" t="s">
        <v>18</v>
      </c>
      <c r="G73" s="12" t="s">
        <v>3</v>
      </c>
      <c r="H73" s="12" t="s">
        <v>35</v>
      </c>
      <c r="I73" s="13">
        <v>40739</v>
      </c>
    </row>
    <row r="74" spans="1:9" ht="15" customHeight="1">
      <c r="A74" s="9">
        <v>40739</v>
      </c>
      <c r="B74" s="10" t="s">
        <v>32</v>
      </c>
      <c r="C74" s="10" t="s">
        <v>33</v>
      </c>
      <c r="D74" s="10" t="s">
        <v>34</v>
      </c>
      <c r="E74" s="11">
        <v>35</v>
      </c>
      <c r="F74" s="12" t="s">
        <v>18</v>
      </c>
      <c r="G74" s="12" t="s">
        <v>4</v>
      </c>
      <c r="H74" s="12" t="s">
        <v>35</v>
      </c>
      <c r="I74" s="13">
        <v>40739</v>
      </c>
    </row>
    <row r="75" spans="1:9" ht="15" customHeight="1">
      <c r="A75" s="9">
        <v>40739</v>
      </c>
      <c r="B75" s="10" t="s">
        <v>36</v>
      </c>
      <c r="C75" s="10" t="s">
        <v>37</v>
      </c>
      <c r="D75" s="10" t="s">
        <v>38</v>
      </c>
      <c r="E75" s="11">
        <v>1000</v>
      </c>
      <c r="F75" s="12" t="s">
        <v>18</v>
      </c>
      <c r="G75" s="12" t="s">
        <v>3</v>
      </c>
      <c r="H75" s="12" t="s">
        <v>39</v>
      </c>
      <c r="I75" s="13">
        <v>40757</v>
      </c>
    </row>
    <row r="76" spans="1:9" ht="15" customHeight="1">
      <c r="A76" s="9">
        <v>40740</v>
      </c>
      <c r="B76" s="10" t="s">
        <v>40</v>
      </c>
      <c r="C76" s="10" t="s">
        <v>41</v>
      </c>
      <c r="D76" s="10" t="s">
        <v>42</v>
      </c>
      <c r="E76" s="11">
        <v>29</v>
      </c>
      <c r="F76" s="12" t="s">
        <v>18</v>
      </c>
      <c r="G76" s="12" t="s">
        <v>5</v>
      </c>
      <c r="H76" s="12" t="s">
        <v>43</v>
      </c>
      <c r="I76" s="13">
        <v>40740</v>
      </c>
    </row>
    <row r="77" spans="1:9" ht="15" customHeight="1">
      <c r="A77" s="9">
        <v>40741</v>
      </c>
      <c r="B77" s="10" t="s">
        <v>73</v>
      </c>
      <c r="C77" s="10" t="s">
        <v>92</v>
      </c>
      <c r="D77" s="10" t="s">
        <v>75</v>
      </c>
      <c r="E77" s="11">
        <v>937</v>
      </c>
      <c r="F77" s="12" t="s">
        <v>18</v>
      </c>
      <c r="G77" s="12" t="s">
        <v>3</v>
      </c>
      <c r="H77" s="12" t="s">
        <v>76</v>
      </c>
      <c r="I77" s="13">
        <v>40771</v>
      </c>
    </row>
    <row r="78" spans="1:9" ht="15" customHeight="1">
      <c r="A78" s="9">
        <v>40744</v>
      </c>
      <c r="B78" s="10" t="s">
        <v>48</v>
      </c>
      <c r="C78" s="10" t="s">
        <v>49</v>
      </c>
      <c r="D78" s="10" t="s">
        <v>50</v>
      </c>
      <c r="E78" s="11">
        <v>-20000</v>
      </c>
      <c r="F78" s="12" t="s">
        <v>51</v>
      </c>
      <c r="G78" s="12" t="s">
        <v>4</v>
      </c>
      <c r="H78" s="12" t="s">
        <v>52</v>
      </c>
      <c r="I78" s="13">
        <v>40744</v>
      </c>
    </row>
    <row r="79" spans="1:9" ht="15" customHeight="1">
      <c r="A79" s="9">
        <v>40744</v>
      </c>
      <c r="B79" s="10" t="s">
        <v>48</v>
      </c>
      <c r="C79" s="10" t="s">
        <v>49</v>
      </c>
      <c r="D79" s="10" t="s">
        <v>50</v>
      </c>
      <c r="E79" s="11">
        <v>20000</v>
      </c>
      <c r="F79" s="12" t="s">
        <v>51</v>
      </c>
      <c r="G79" s="12" t="s">
        <v>3</v>
      </c>
      <c r="H79" s="12" t="s">
        <v>52</v>
      </c>
      <c r="I79" s="13">
        <v>40744</v>
      </c>
    </row>
    <row r="80" spans="1:9" ht="15" customHeight="1">
      <c r="A80" s="9">
        <v>40749</v>
      </c>
      <c r="B80" s="10" t="s">
        <v>93</v>
      </c>
      <c r="C80" s="10" t="s">
        <v>94</v>
      </c>
      <c r="D80" s="10" t="s">
        <v>95</v>
      </c>
      <c r="E80" s="11">
        <v>2000</v>
      </c>
      <c r="F80" s="12" t="s">
        <v>18</v>
      </c>
      <c r="G80" s="12" t="s">
        <v>3</v>
      </c>
      <c r="H80" s="12" t="s">
        <v>27</v>
      </c>
      <c r="I80" s="13">
        <v>40779</v>
      </c>
    </row>
    <row r="81" spans="1:9" ht="15" customHeight="1">
      <c r="A81" s="9">
        <v>40750</v>
      </c>
      <c r="B81" s="10" t="s">
        <v>48</v>
      </c>
      <c r="C81" s="10" t="s">
        <v>53</v>
      </c>
      <c r="D81" s="10" t="s">
        <v>54</v>
      </c>
      <c r="E81" s="11">
        <v>20000</v>
      </c>
      <c r="F81" s="12" t="s">
        <v>51</v>
      </c>
      <c r="G81" s="12" t="s">
        <v>4</v>
      </c>
      <c r="H81" s="12" t="s">
        <v>55</v>
      </c>
      <c r="I81" s="13">
        <v>40750</v>
      </c>
    </row>
    <row r="82" spans="1:9" ht="15" customHeight="1">
      <c r="A82" s="9">
        <v>40750</v>
      </c>
      <c r="B82" s="10" t="s">
        <v>56</v>
      </c>
      <c r="C82" s="10" t="s">
        <v>29</v>
      </c>
      <c r="D82" s="10" t="s">
        <v>57</v>
      </c>
      <c r="E82" s="11">
        <v>220</v>
      </c>
      <c r="F82" s="12" t="s">
        <v>51</v>
      </c>
      <c r="G82" s="12" t="s">
        <v>3</v>
      </c>
      <c r="H82" s="12" t="s">
        <v>58</v>
      </c>
      <c r="I82" s="13">
        <v>40750</v>
      </c>
    </row>
    <row r="83" spans="1:9" ht="15" customHeight="1">
      <c r="A83" s="9">
        <v>40750</v>
      </c>
      <c r="B83" s="10" t="s">
        <v>56</v>
      </c>
      <c r="C83" s="10" t="s">
        <v>29</v>
      </c>
      <c r="D83" s="10" t="s">
        <v>59</v>
      </c>
      <c r="E83" s="11">
        <v>100</v>
      </c>
      <c r="F83" s="12" t="s">
        <v>51</v>
      </c>
      <c r="G83" s="12" t="s">
        <v>3</v>
      </c>
      <c r="H83" s="12" t="s">
        <v>60</v>
      </c>
      <c r="I83" s="13">
        <v>40750</v>
      </c>
    </row>
    <row r="84" spans="1:9" ht="15" customHeight="1">
      <c r="A84" s="9">
        <v>40750</v>
      </c>
      <c r="B84" s="10" t="s">
        <v>61</v>
      </c>
      <c r="C84" s="10" t="s">
        <v>29</v>
      </c>
      <c r="D84" s="10" t="s">
        <v>62</v>
      </c>
      <c r="E84" s="11">
        <v>6400</v>
      </c>
      <c r="F84" s="12" t="s">
        <v>18</v>
      </c>
      <c r="G84" s="12" t="s">
        <v>3</v>
      </c>
      <c r="H84" s="12" t="s">
        <v>63</v>
      </c>
      <c r="I84" s="13">
        <v>40750</v>
      </c>
    </row>
    <row r="85" spans="1:9" ht="15" customHeight="1">
      <c r="A85" s="9">
        <v>40755</v>
      </c>
      <c r="B85" s="10" t="s">
        <v>48</v>
      </c>
      <c r="C85" s="10" t="s">
        <v>33</v>
      </c>
      <c r="D85" s="10" t="s">
        <v>64</v>
      </c>
      <c r="E85" s="11">
        <v>50</v>
      </c>
      <c r="F85" s="12" t="s">
        <v>51</v>
      </c>
      <c r="G85" s="12" t="s">
        <v>3</v>
      </c>
      <c r="H85" s="12" t="s">
        <v>52</v>
      </c>
      <c r="I85" s="13">
        <v>40755</v>
      </c>
    </row>
    <row r="86" spans="1:9" ht="15" customHeight="1">
      <c r="A86" s="9">
        <v>40755</v>
      </c>
      <c r="B86" s="10" t="s">
        <v>48</v>
      </c>
      <c r="C86" s="10" t="s">
        <v>33</v>
      </c>
      <c r="D86" s="10" t="s">
        <v>64</v>
      </c>
      <c r="E86" s="11">
        <v>-50</v>
      </c>
      <c r="F86" s="12" t="s">
        <v>51</v>
      </c>
      <c r="G86" s="12" t="s">
        <v>5</v>
      </c>
      <c r="H86" s="12" t="s">
        <v>52</v>
      </c>
      <c r="I86" s="13">
        <v>40755</v>
      </c>
    </row>
    <row r="87" spans="1:9" ht="15" customHeight="1">
      <c r="A87" s="9">
        <v>40756</v>
      </c>
      <c r="B87" s="10" t="s">
        <v>20</v>
      </c>
      <c r="C87" s="10" t="s">
        <v>96</v>
      </c>
      <c r="D87" s="10" t="s">
        <v>22</v>
      </c>
      <c r="E87" s="11">
        <v>179</v>
      </c>
      <c r="F87" s="12" t="s">
        <v>18</v>
      </c>
      <c r="G87" s="12" t="s">
        <v>3</v>
      </c>
      <c r="H87" s="12" t="s">
        <v>23</v>
      </c>
      <c r="I87" s="13">
        <v>40786</v>
      </c>
    </row>
    <row r="88" spans="1:9" ht="15" customHeight="1">
      <c r="A88" s="9">
        <v>40760</v>
      </c>
      <c r="B88" s="10" t="s">
        <v>28</v>
      </c>
      <c r="C88" s="10" t="s">
        <v>29</v>
      </c>
      <c r="D88" s="10" t="s">
        <v>30</v>
      </c>
      <c r="E88" s="11">
        <v>340</v>
      </c>
      <c r="F88" s="12" t="s">
        <v>18</v>
      </c>
      <c r="G88" s="12" t="s">
        <v>3</v>
      </c>
      <c r="H88" s="12" t="s">
        <v>31</v>
      </c>
      <c r="I88" s="13">
        <v>40760</v>
      </c>
    </row>
    <row r="89" spans="1:9" ht="15" customHeight="1">
      <c r="A89" s="9">
        <v>40764</v>
      </c>
      <c r="B89" s="10" t="s">
        <v>40</v>
      </c>
      <c r="C89" s="10" t="s">
        <v>41</v>
      </c>
      <c r="D89" s="10" t="s">
        <v>42</v>
      </c>
      <c r="E89" s="11">
        <v>78</v>
      </c>
      <c r="F89" s="12" t="s">
        <v>18</v>
      </c>
      <c r="G89" s="12" t="s">
        <v>5</v>
      </c>
      <c r="H89" s="12" t="s">
        <v>43</v>
      </c>
      <c r="I89" s="13">
        <v>40764</v>
      </c>
    </row>
    <row r="90" spans="1:9" ht="15" customHeight="1">
      <c r="A90" s="9">
        <v>40768</v>
      </c>
      <c r="B90" s="10" t="s">
        <v>97</v>
      </c>
      <c r="C90" s="10" t="s">
        <v>98</v>
      </c>
      <c r="D90" s="10" t="s">
        <v>99</v>
      </c>
      <c r="E90" s="11">
        <v>747</v>
      </c>
      <c r="F90" s="12" t="s">
        <v>18</v>
      </c>
      <c r="G90" s="12" t="s">
        <v>3</v>
      </c>
      <c r="H90" s="12" t="s">
        <v>100</v>
      </c>
      <c r="I90" s="13">
        <v>40798</v>
      </c>
    </row>
    <row r="91" spans="1:9" ht="15" customHeight="1">
      <c r="A91" s="9">
        <v>40770</v>
      </c>
      <c r="B91" s="10" t="s">
        <v>32</v>
      </c>
      <c r="C91" s="10" t="s">
        <v>33</v>
      </c>
      <c r="D91" s="10" t="s">
        <v>34</v>
      </c>
      <c r="E91" s="11">
        <v>80</v>
      </c>
      <c r="F91" s="12" t="s">
        <v>18</v>
      </c>
      <c r="G91" s="12" t="s">
        <v>3</v>
      </c>
      <c r="H91" s="12" t="s">
        <v>35</v>
      </c>
      <c r="I91" s="13">
        <v>40770</v>
      </c>
    </row>
    <row r="92" spans="1:9" ht="15" customHeight="1">
      <c r="A92" s="9">
        <v>40770</v>
      </c>
      <c r="B92" s="10" t="s">
        <v>32</v>
      </c>
      <c r="C92" s="10" t="s">
        <v>33</v>
      </c>
      <c r="D92" s="10" t="s">
        <v>34</v>
      </c>
      <c r="E92" s="11">
        <v>35</v>
      </c>
      <c r="F92" s="12" t="s">
        <v>18</v>
      </c>
      <c r="G92" s="12" t="s">
        <v>4</v>
      </c>
      <c r="H92" s="12" t="s">
        <v>35</v>
      </c>
      <c r="I92" s="13">
        <v>40770</v>
      </c>
    </row>
    <row r="93" spans="1:9" ht="15" customHeight="1">
      <c r="A93" s="9">
        <v>40770</v>
      </c>
      <c r="B93" s="10" t="s">
        <v>36</v>
      </c>
      <c r="C93" s="10" t="s">
        <v>37</v>
      </c>
      <c r="D93" s="10" t="s">
        <v>38</v>
      </c>
      <c r="E93" s="11">
        <v>1000</v>
      </c>
      <c r="F93" s="12" t="s">
        <v>18</v>
      </c>
      <c r="G93" s="12" t="s">
        <v>3</v>
      </c>
      <c r="H93" s="12" t="s">
        <v>39</v>
      </c>
      <c r="I93" s="13">
        <v>40788</v>
      </c>
    </row>
    <row r="94" spans="1:9" ht="15" customHeight="1">
      <c r="A94" s="9">
        <v>40770</v>
      </c>
      <c r="B94" s="10" t="s">
        <v>88</v>
      </c>
      <c r="C94" s="10" t="s">
        <v>101</v>
      </c>
      <c r="D94" s="10" t="s">
        <v>90</v>
      </c>
      <c r="E94" s="11">
        <v>1278</v>
      </c>
      <c r="F94" s="12" t="s">
        <v>18</v>
      </c>
      <c r="G94" s="12" t="s">
        <v>3</v>
      </c>
      <c r="H94" s="12" t="s">
        <v>47</v>
      </c>
      <c r="I94" s="13">
        <v>40770</v>
      </c>
    </row>
    <row r="95" spans="1:9" ht="15" customHeight="1">
      <c r="A95" s="9">
        <v>40775</v>
      </c>
      <c r="B95" s="10" t="s">
        <v>48</v>
      </c>
      <c r="C95" s="10" t="s">
        <v>49</v>
      </c>
      <c r="D95" s="10" t="s">
        <v>50</v>
      </c>
      <c r="E95" s="11">
        <v>-20000</v>
      </c>
      <c r="F95" s="12" t="s">
        <v>51</v>
      </c>
      <c r="G95" s="12" t="s">
        <v>4</v>
      </c>
      <c r="H95" s="12" t="s">
        <v>52</v>
      </c>
      <c r="I95" s="13">
        <v>40775</v>
      </c>
    </row>
    <row r="96" spans="1:9" ht="15" customHeight="1">
      <c r="A96" s="9">
        <v>40775</v>
      </c>
      <c r="B96" s="10" t="s">
        <v>48</v>
      </c>
      <c r="C96" s="10" t="s">
        <v>49</v>
      </c>
      <c r="D96" s="10" t="s">
        <v>50</v>
      </c>
      <c r="E96" s="11">
        <v>20000</v>
      </c>
      <c r="F96" s="12" t="s">
        <v>51</v>
      </c>
      <c r="G96" s="12" t="s">
        <v>3</v>
      </c>
      <c r="H96" s="12" t="s">
        <v>52</v>
      </c>
      <c r="I96" s="13">
        <v>40775</v>
      </c>
    </row>
    <row r="97" spans="1:9" ht="15" customHeight="1">
      <c r="A97" s="9">
        <v>40776</v>
      </c>
      <c r="B97" s="10" t="s">
        <v>102</v>
      </c>
      <c r="C97" s="10" t="s">
        <v>103</v>
      </c>
      <c r="D97" s="10" t="s">
        <v>104</v>
      </c>
      <c r="E97" s="11">
        <v>3750</v>
      </c>
      <c r="F97" s="12" t="s">
        <v>51</v>
      </c>
      <c r="G97" s="12" t="s">
        <v>3</v>
      </c>
      <c r="H97" s="12" t="s">
        <v>105</v>
      </c>
      <c r="I97" s="13">
        <v>40776</v>
      </c>
    </row>
    <row r="98" spans="1:9" ht="15" customHeight="1">
      <c r="A98" s="9">
        <v>40780</v>
      </c>
      <c r="B98" s="10" t="s">
        <v>66</v>
      </c>
      <c r="C98" s="10" t="s">
        <v>67</v>
      </c>
      <c r="D98" s="10" t="s">
        <v>68</v>
      </c>
      <c r="E98" s="11">
        <v>6600</v>
      </c>
      <c r="F98" s="12" t="s">
        <v>51</v>
      </c>
      <c r="G98" s="12" t="s">
        <v>3</v>
      </c>
      <c r="H98" s="12" t="s">
        <v>69</v>
      </c>
      <c r="I98" s="13">
        <v>40780</v>
      </c>
    </row>
    <row r="99" spans="1:9" ht="15" customHeight="1">
      <c r="A99" s="9">
        <v>40781</v>
      </c>
      <c r="B99" s="10" t="s">
        <v>48</v>
      </c>
      <c r="C99" s="10" t="s">
        <v>53</v>
      </c>
      <c r="D99" s="10" t="s">
        <v>54</v>
      </c>
      <c r="E99" s="11">
        <v>20000</v>
      </c>
      <c r="F99" s="12" t="s">
        <v>51</v>
      </c>
      <c r="G99" s="12" t="s">
        <v>4</v>
      </c>
      <c r="H99" s="12" t="s">
        <v>55</v>
      </c>
      <c r="I99" s="13">
        <v>40781</v>
      </c>
    </row>
    <row r="100" spans="1:9" ht="15" customHeight="1">
      <c r="A100" s="9">
        <v>40781</v>
      </c>
      <c r="B100" s="10" t="s">
        <v>56</v>
      </c>
      <c r="C100" s="10" t="s">
        <v>29</v>
      </c>
      <c r="D100" s="10" t="s">
        <v>57</v>
      </c>
      <c r="E100" s="11">
        <v>220</v>
      </c>
      <c r="F100" s="12" t="s">
        <v>51</v>
      </c>
      <c r="G100" s="12" t="s">
        <v>3</v>
      </c>
      <c r="H100" s="12" t="s">
        <v>58</v>
      </c>
      <c r="I100" s="13">
        <v>40781</v>
      </c>
    </row>
    <row r="101" spans="1:9" ht="15" customHeight="1">
      <c r="A101" s="9">
        <v>40781</v>
      </c>
      <c r="B101" s="10" t="s">
        <v>56</v>
      </c>
      <c r="C101" s="10" t="s">
        <v>29</v>
      </c>
      <c r="D101" s="10" t="s">
        <v>59</v>
      </c>
      <c r="E101" s="11">
        <v>100</v>
      </c>
      <c r="F101" s="12" t="s">
        <v>51</v>
      </c>
      <c r="G101" s="12" t="s">
        <v>3</v>
      </c>
      <c r="H101" s="12" t="s">
        <v>60</v>
      </c>
      <c r="I101" s="13">
        <v>40781</v>
      </c>
    </row>
    <row r="102" spans="1:9" ht="15" customHeight="1">
      <c r="A102" s="9">
        <v>40781</v>
      </c>
      <c r="B102" s="10" t="s">
        <v>61</v>
      </c>
      <c r="C102" s="10" t="s">
        <v>29</v>
      </c>
      <c r="D102" s="10" t="s">
        <v>62</v>
      </c>
      <c r="E102" s="11">
        <v>6400</v>
      </c>
      <c r="F102" s="12" t="s">
        <v>18</v>
      </c>
      <c r="G102" s="12" t="s">
        <v>3</v>
      </c>
      <c r="H102" s="12" t="s">
        <v>63</v>
      </c>
      <c r="I102" s="13">
        <v>40781</v>
      </c>
    </row>
    <row r="103" spans="1:9" ht="15" customHeight="1">
      <c r="A103" s="9">
        <v>40782</v>
      </c>
      <c r="B103" s="10" t="s">
        <v>84</v>
      </c>
      <c r="C103" s="10" t="s">
        <v>37</v>
      </c>
      <c r="D103" s="10" t="s">
        <v>85</v>
      </c>
      <c r="E103" s="11">
        <v>234</v>
      </c>
      <c r="F103" s="12" t="s">
        <v>18</v>
      </c>
      <c r="G103" s="12" t="s">
        <v>3</v>
      </c>
      <c r="H103" s="12" t="s">
        <v>86</v>
      </c>
      <c r="I103" s="13">
        <v>40812</v>
      </c>
    </row>
    <row r="104" spans="1:9" ht="15" customHeight="1">
      <c r="A104" s="9">
        <v>40786</v>
      </c>
      <c r="B104" s="10" t="s">
        <v>48</v>
      </c>
      <c r="C104" s="10" t="s">
        <v>33</v>
      </c>
      <c r="D104" s="10" t="s">
        <v>64</v>
      </c>
      <c r="E104" s="11">
        <v>50</v>
      </c>
      <c r="F104" s="12" t="s">
        <v>51</v>
      </c>
      <c r="G104" s="12" t="s">
        <v>3</v>
      </c>
      <c r="H104" s="12" t="s">
        <v>52</v>
      </c>
      <c r="I104" s="13">
        <v>40786</v>
      </c>
    </row>
    <row r="105" spans="1:9" ht="15" customHeight="1">
      <c r="A105" s="9">
        <v>40786</v>
      </c>
      <c r="B105" s="10" t="s">
        <v>48</v>
      </c>
      <c r="C105" s="10" t="s">
        <v>33</v>
      </c>
      <c r="D105" s="10" t="s">
        <v>64</v>
      </c>
      <c r="E105" s="11">
        <v>-50</v>
      </c>
      <c r="F105" s="12" t="s">
        <v>51</v>
      </c>
      <c r="G105" s="12" t="s">
        <v>5</v>
      </c>
      <c r="H105" s="12" t="s">
        <v>52</v>
      </c>
      <c r="I105" s="13">
        <v>40786</v>
      </c>
    </row>
    <row r="106" spans="1:9" ht="15" customHeight="1">
      <c r="A106" s="9">
        <v>40786</v>
      </c>
      <c r="B106" s="10" t="s">
        <v>66</v>
      </c>
      <c r="C106" s="10" t="s">
        <v>67</v>
      </c>
      <c r="D106" s="10" t="s">
        <v>106</v>
      </c>
      <c r="E106" s="11">
        <v>2600</v>
      </c>
      <c r="F106" s="12" t="s">
        <v>51</v>
      </c>
      <c r="G106" s="12" t="s">
        <v>3</v>
      </c>
      <c r="H106" s="12" t="s">
        <v>107</v>
      </c>
      <c r="I106" s="13">
        <v>40786</v>
      </c>
    </row>
    <row r="107" spans="1:9" ht="15" customHeight="1">
      <c r="A107" s="9">
        <v>40787</v>
      </c>
      <c r="B107" s="10" t="s">
        <v>20</v>
      </c>
      <c r="C107" s="10" t="s">
        <v>108</v>
      </c>
      <c r="D107" s="10" t="s">
        <v>22</v>
      </c>
      <c r="E107" s="11">
        <v>179</v>
      </c>
      <c r="F107" s="12" t="s">
        <v>18</v>
      </c>
      <c r="G107" s="12" t="s">
        <v>3</v>
      </c>
      <c r="H107" s="12" t="s">
        <v>23</v>
      </c>
      <c r="I107" s="13">
        <v>40817</v>
      </c>
    </row>
    <row r="108" spans="1:9" ht="15" customHeight="1">
      <c r="A108" s="9">
        <v>40791</v>
      </c>
      <c r="B108" s="10" t="s">
        <v>28</v>
      </c>
      <c r="C108" s="10" t="s">
        <v>29</v>
      </c>
      <c r="D108" s="10" t="s">
        <v>30</v>
      </c>
      <c r="E108" s="11">
        <v>340</v>
      </c>
      <c r="F108" s="12" t="s">
        <v>18</v>
      </c>
      <c r="G108" s="12" t="s">
        <v>3</v>
      </c>
      <c r="H108" s="12" t="s">
        <v>31</v>
      </c>
      <c r="I108" s="13">
        <v>40791</v>
      </c>
    </row>
    <row r="109" spans="1:9" ht="15" customHeight="1">
      <c r="A109" s="9">
        <v>40799</v>
      </c>
      <c r="B109" s="10" t="s">
        <v>78</v>
      </c>
      <c r="C109" s="10" t="s">
        <v>37</v>
      </c>
      <c r="D109" s="10" t="s">
        <v>79</v>
      </c>
      <c r="E109" s="11">
        <v>277.48</v>
      </c>
      <c r="F109" s="12" t="s">
        <v>18</v>
      </c>
      <c r="G109" s="12" t="s">
        <v>3</v>
      </c>
      <c r="H109" s="12" t="s">
        <v>80</v>
      </c>
      <c r="I109" s="13">
        <v>40829</v>
      </c>
    </row>
    <row r="110" spans="1:9" ht="15" customHeight="1">
      <c r="A110" s="9">
        <v>40801</v>
      </c>
      <c r="B110" s="10" t="s">
        <v>32</v>
      </c>
      <c r="C110" s="10" t="s">
        <v>33</v>
      </c>
      <c r="D110" s="10" t="s">
        <v>34</v>
      </c>
      <c r="E110" s="11">
        <v>80</v>
      </c>
      <c r="F110" s="12" t="s">
        <v>18</v>
      </c>
      <c r="G110" s="12" t="s">
        <v>3</v>
      </c>
      <c r="H110" s="12" t="s">
        <v>35</v>
      </c>
      <c r="I110" s="13">
        <v>40801</v>
      </c>
    </row>
    <row r="111" spans="1:9" ht="15" customHeight="1">
      <c r="A111" s="9">
        <v>40801</v>
      </c>
      <c r="B111" s="10" t="s">
        <v>32</v>
      </c>
      <c r="C111" s="10" t="s">
        <v>33</v>
      </c>
      <c r="D111" s="10" t="s">
        <v>34</v>
      </c>
      <c r="E111" s="11">
        <v>35</v>
      </c>
      <c r="F111" s="12" t="s">
        <v>18</v>
      </c>
      <c r="G111" s="12" t="s">
        <v>4</v>
      </c>
      <c r="H111" s="12" t="s">
        <v>35</v>
      </c>
      <c r="I111" s="13">
        <v>40801</v>
      </c>
    </row>
    <row r="112" spans="1:9" ht="15" customHeight="1">
      <c r="A112" s="9">
        <v>40801</v>
      </c>
      <c r="B112" s="10" t="s">
        <v>36</v>
      </c>
      <c r="C112" s="10" t="s">
        <v>37</v>
      </c>
      <c r="D112" s="10" t="s">
        <v>38</v>
      </c>
      <c r="E112" s="11">
        <v>1000</v>
      </c>
      <c r="F112" s="12" t="s">
        <v>18</v>
      </c>
      <c r="G112" s="12" t="s">
        <v>3</v>
      </c>
      <c r="H112" s="12" t="s">
        <v>39</v>
      </c>
      <c r="I112" s="13">
        <v>40819</v>
      </c>
    </row>
    <row r="113" spans="1:9" ht="15" customHeight="1">
      <c r="A113" s="9">
        <v>40804</v>
      </c>
      <c r="B113" s="10" t="s">
        <v>109</v>
      </c>
      <c r="C113" s="10" t="s">
        <v>110</v>
      </c>
      <c r="D113" s="10" t="s">
        <v>111</v>
      </c>
      <c r="E113" s="11">
        <v>5620</v>
      </c>
      <c r="F113" s="12" t="s">
        <v>18</v>
      </c>
      <c r="G113" s="12" t="s">
        <v>3</v>
      </c>
      <c r="H113" s="12" t="s">
        <v>112</v>
      </c>
      <c r="I113" s="13">
        <v>40804</v>
      </c>
    </row>
    <row r="114" spans="1:9" ht="15" customHeight="1">
      <c r="A114" s="9">
        <v>40804</v>
      </c>
      <c r="B114" s="10" t="s">
        <v>113</v>
      </c>
      <c r="C114" s="10" t="s">
        <v>37</v>
      </c>
      <c r="D114" s="10" t="s">
        <v>114</v>
      </c>
      <c r="E114" s="11">
        <v>12500</v>
      </c>
      <c r="F114" s="12" t="s">
        <v>18</v>
      </c>
      <c r="G114" s="12" t="s">
        <v>3</v>
      </c>
      <c r="H114" s="12" t="s">
        <v>115</v>
      </c>
      <c r="I114" s="13">
        <v>40804</v>
      </c>
    </row>
    <row r="115" spans="1:9" ht="15" customHeight="1">
      <c r="A115" s="9">
        <v>40806</v>
      </c>
      <c r="B115" s="10" t="s">
        <v>48</v>
      </c>
      <c r="C115" s="10" t="s">
        <v>49</v>
      </c>
      <c r="D115" s="10" t="s">
        <v>50</v>
      </c>
      <c r="E115" s="11">
        <v>-20000</v>
      </c>
      <c r="F115" s="12" t="s">
        <v>51</v>
      </c>
      <c r="G115" s="12" t="s">
        <v>4</v>
      </c>
      <c r="H115" s="12" t="s">
        <v>52</v>
      </c>
      <c r="I115" s="13">
        <v>40806</v>
      </c>
    </row>
    <row r="116" spans="1:9" ht="15" customHeight="1">
      <c r="A116" s="9">
        <v>40806</v>
      </c>
      <c r="B116" s="10" t="s">
        <v>48</v>
      </c>
      <c r="C116" s="10" t="s">
        <v>49</v>
      </c>
      <c r="D116" s="10" t="s">
        <v>50</v>
      </c>
      <c r="E116" s="11">
        <v>20000</v>
      </c>
      <c r="F116" s="12" t="s">
        <v>51</v>
      </c>
      <c r="G116" s="12" t="s">
        <v>3</v>
      </c>
      <c r="H116" s="12" t="s">
        <v>52</v>
      </c>
      <c r="I116" s="13">
        <v>40806</v>
      </c>
    </row>
    <row r="117" spans="1:9" ht="15" customHeight="1">
      <c r="A117" s="9">
        <v>40807</v>
      </c>
      <c r="B117" s="10" t="s">
        <v>40</v>
      </c>
      <c r="C117" s="10" t="s">
        <v>41</v>
      </c>
      <c r="D117" s="10" t="s">
        <v>42</v>
      </c>
      <c r="E117" s="11">
        <v>90</v>
      </c>
      <c r="F117" s="12" t="s">
        <v>18</v>
      </c>
      <c r="G117" s="12" t="s">
        <v>5</v>
      </c>
      <c r="H117" s="12" t="s">
        <v>43</v>
      </c>
      <c r="I117" s="13">
        <v>40807</v>
      </c>
    </row>
    <row r="118" spans="1:9" ht="15" customHeight="1">
      <c r="A118" s="9">
        <v>40810</v>
      </c>
      <c r="B118" s="10" t="s">
        <v>97</v>
      </c>
      <c r="C118" s="10" t="s">
        <v>116</v>
      </c>
      <c r="D118" s="10" t="s">
        <v>99</v>
      </c>
      <c r="E118" s="11">
        <v>4242</v>
      </c>
      <c r="F118" s="12" t="s">
        <v>18</v>
      </c>
      <c r="G118" s="12" t="s">
        <v>3</v>
      </c>
      <c r="H118" s="12" t="s">
        <v>100</v>
      </c>
      <c r="I118" s="13">
        <v>40840</v>
      </c>
    </row>
    <row r="119" spans="1:9" ht="15" customHeight="1">
      <c r="A119" s="9">
        <v>40812</v>
      </c>
      <c r="B119" s="10" t="s">
        <v>48</v>
      </c>
      <c r="C119" s="10" t="s">
        <v>53</v>
      </c>
      <c r="D119" s="10" t="s">
        <v>54</v>
      </c>
      <c r="E119" s="11">
        <v>20000</v>
      </c>
      <c r="F119" s="12" t="s">
        <v>51</v>
      </c>
      <c r="G119" s="12" t="s">
        <v>4</v>
      </c>
      <c r="H119" s="12" t="s">
        <v>55</v>
      </c>
      <c r="I119" s="13">
        <v>40812</v>
      </c>
    </row>
    <row r="120" spans="1:9" ht="15" customHeight="1">
      <c r="A120" s="9">
        <v>40812</v>
      </c>
      <c r="B120" s="10" t="s">
        <v>56</v>
      </c>
      <c r="C120" s="10" t="s">
        <v>29</v>
      </c>
      <c r="D120" s="10" t="s">
        <v>57</v>
      </c>
      <c r="E120" s="11">
        <v>220</v>
      </c>
      <c r="F120" s="12" t="s">
        <v>51</v>
      </c>
      <c r="G120" s="12" t="s">
        <v>3</v>
      </c>
      <c r="H120" s="12" t="s">
        <v>58</v>
      </c>
      <c r="I120" s="13">
        <v>40812</v>
      </c>
    </row>
    <row r="121" spans="1:9" ht="15" customHeight="1">
      <c r="A121" s="9">
        <v>40812</v>
      </c>
      <c r="B121" s="10" t="s">
        <v>56</v>
      </c>
      <c r="C121" s="10" t="s">
        <v>29</v>
      </c>
      <c r="D121" s="10" t="s">
        <v>59</v>
      </c>
      <c r="E121" s="11">
        <v>100</v>
      </c>
      <c r="F121" s="12" t="s">
        <v>51</v>
      </c>
      <c r="G121" s="12" t="s">
        <v>3</v>
      </c>
      <c r="H121" s="12" t="s">
        <v>60</v>
      </c>
      <c r="I121" s="13">
        <v>40812</v>
      </c>
    </row>
    <row r="122" spans="1:9" ht="15" customHeight="1">
      <c r="A122" s="9">
        <v>40812</v>
      </c>
      <c r="B122" s="10" t="s">
        <v>61</v>
      </c>
      <c r="C122" s="10" t="s">
        <v>29</v>
      </c>
      <c r="D122" s="10" t="s">
        <v>62</v>
      </c>
      <c r="E122" s="11">
        <v>6400</v>
      </c>
      <c r="F122" s="12" t="s">
        <v>18</v>
      </c>
      <c r="G122" s="12" t="s">
        <v>3</v>
      </c>
      <c r="H122" s="12" t="s">
        <v>63</v>
      </c>
      <c r="I122" s="13">
        <v>40812</v>
      </c>
    </row>
    <row r="123" spans="1:9" ht="15" customHeight="1">
      <c r="A123" s="9">
        <v>40816</v>
      </c>
      <c r="B123" s="10" t="s">
        <v>48</v>
      </c>
      <c r="C123" s="10" t="s">
        <v>33</v>
      </c>
      <c r="D123" s="10" t="s">
        <v>64</v>
      </c>
      <c r="E123" s="11">
        <v>100</v>
      </c>
      <c r="F123" s="12" t="s">
        <v>51</v>
      </c>
      <c r="G123" s="12" t="s">
        <v>3</v>
      </c>
      <c r="H123" s="12" t="s">
        <v>52</v>
      </c>
      <c r="I123" s="13">
        <v>40816</v>
      </c>
    </row>
    <row r="124" spans="1:9" ht="15" customHeight="1">
      <c r="A124" s="9">
        <v>40816</v>
      </c>
      <c r="B124" s="10" t="s">
        <v>48</v>
      </c>
      <c r="C124" s="10" t="s">
        <v>33</v>
      </c>
      <c r="D124" s="10" t="s">
        <v>64</v>
      </c>
      <c r="E124" s="11">
        <v>-100</v>
      </c>
      <c r="F124" s="12" t="s">
        <v>51</v>
      </c>
      <c r="G124" s="12" t="s">
        <v>5</v>
      </c>
      <c r="H124" s="12" t="s">
        <v>52</v>
      </c>
      <c r="I124" s="13">
        <v>40816</v>
      </c>
    </row>
    <row r="125" spans="1:9" ht="15" customHeight="1">
      <c r="A125" s="9">
        <v>40817</v>
      </c>
      <c r="B125" s="10" t="s">
        <v>20</v>
      </c>
      <c r="C125" s="10" t="s">
        <v>117</v>
      </c>
      <c r="D125" s="10" t="s">
        <v>22</v>
      </c>
      <c r="E125" s="11">
        <v>179</v>
      </c>
      <c r="F125" s="12" t="s">
        <v>18</v>
      </c>
      <c r="G125" s="12" t="s">
        <v>3</v>
      </c>
      <c r="H125" s="12" t="s">
        <v>23</v>
      </c>
      <c r="I125" s="13">
        <v>40847</v>
      </c>
    </row>
    <row r="126" spans="1:9" ht="15" customHeight="1">
      <c r="A126" s="9">
        <v>40820</v>
      </c>
      <c r="B126" s="10" t="s">
        <v>73</v>
      </c>
      <c r="C126" s="10" t="s">
        <v>118</v>
      </c>
      <c r="D126" s="10" t="s">
        <v>75</v>
      </c>
      <c r="E126" s="11">
        <v>62</v>
      </c>
      <c r="F126" s="12" t="s">
        <v>18</v>
      </c>
      <c r="G126" s="12" t="s">
        <v>5</v>
      </c>
      <c r="H126" s="12" t="s">
        <v>76</v>
      </c>
      <c r="I126" s="13">
        <v>40850</v>
      </c>
    </row>
    <row r="127" spans="1:9" ht="15" customHeight="1">
      <c r="A127" s="9">
        <v>40820</v>
      </c>
      <c r="B127" s="10" t="s">
        <v>88</v>
      </c>
      <c r="C127" s="10" t="s">
        <v>119</v>
      </c>
      <c r="D127" s="10" t="s">
        <v>90</v>
      </c>
      <c r="E127" s="11">
        <v>1887</v>
      </c>
      <c r="F127" s="12" t="s">
        <v>18</v>
      </c>
      <c r="G127" s="12" t="s">
        <v>3</v>
      </c>
      <c r="H127" s="12" t="s">
        <v>47</v>
      </c>
      <c r="I127" s="13">
        <v>40820</v>
      </c>
    </row>
    <row r="128" spans="1:9" ht="15" customHeight="1">
      <c r="A128" s="9">
        <v>40821</v>
      </c>
      <c r="B128" s="10" t="s">
        <v>28</v>
      </c>
      <c r="C128" s="10" t="s">
        <v>29</v>
      </c>
      <c r="D128" s="10" t="s">
        <v>30</v>
      </c>
      <c r="E128" s="11">
        <v>340</v>
      </c>
      <c r="F128" s="12" t="s">
        <v>18</v>
      </c>
      <c r="G128" s="12" t="s">
        <v>3</v>
      </c>
      <c r="H128" s="12" t="s">
        <v>31</v>
      </c>
      <c r="I128" s="13">
        <v>40821</v>
      </c>
    </row>
    <row r="129" spans="1:9" ht="15" customHeight="1">
      <c r="A129" s="9">
        <v>40831</v>
      </c>
      <c r="B129" s="10" t="s">
        <v>32</v>
      </c>
      <c r="C129" s="10" t="s">
        <v>33</v>
      </c>
      <c r="D129" s="10" t="s">
        <v>34</v>
      </c>
      <c r="E129" s="11">
        <v>80</v>
      </c>
      <c r="F129" s="12" t="s">
        <v>18</v>
      </c>
      <c r="G129" s="12" t="s">
        <v>3</v>
      </c>
      <c r="H129" s="12" t="s">
        <v>35</v>
      </c>
      <c r="I129" s="13">
        <v>40831</v>
      </c>
    </row>
    <row r="130" spans="1:9" ht="15" customHeight="1">
      <c r="A130" s="9">
        <v>40831</v>
      </c>
      <c r="B130" s="10" t="s">
        <v>32</v>
      </c>
      <c r="C130" s="10" t="s">
        <v>33</v>
      </c>
      <c r="D130" s="10" t="s">
        <v>34</v>
      </c>
      <c r="E130" s="11">
        <v>35</v>
      </c>
      <c r="F130" s="12" t="s">
        <v>18</v>
      </c>
      <c r="G130" s="12" t="s">
        <v>4</v>
      </c>
      <c r="H130" s="12" t="s">
        <v>35</v>
      </c>
      <c r="I130" s="13">
        <v>40831</v>
      </c>
    </row>
    <row r="131" spans="1:9" ht="15" customHeight="1">
      <c r="A131" s="9">
        <v>40831</v>
      </c>
      <c r="B131" s="10" t="s">
        <v>36</v>
      </c>
      <c r="C131" s="10" t="s">
        <v>37</v>
      </c>
      <c r="D131" s="10" t="s">
        <v>38</v>
      </c>
      <c r="E131" s="11">
        <v>1000</v>
      </c>
      <c r="F131" s="12" t="s">
        <v>18</v>
      </c>
      <c r="G131" s="12" t="s">
        <v>3</v>
      </c>
      <c r="H131" s="12" t="s">
        <v>39</v>
      </c>
      <c r="I131" s="13">
        <v>40849</v>
      </c>
    </row>
    <row r="132" spans="1:9" ht="15" customHeight="1">
      <c r="A132" s="9">
        <v>40836</v>
      </c>
      <c r="B132" s="10" t="s">
        <v>48</v>
      </c>
      <c r="C132" s="10" t="s">
        <v>49</v>
      </c>
      <c r="D132" s="10" t="s">
        <v>50</v>
      </c>
      <c r="E132" s="11">
        <v>-20000</v>
      </c>
      <c r="F132" s="12" t="s">
        <v>51</v>
      </c>
      <c r="G132" s="12" t="s">
        <v>4</v>
      </c>
      <c r="H132" s="12" t="s">
        <v>52</v>
      </c>
      <c r="I132" s="13">
        <v>40836</v>
      </c>
    </row>
    <row r="133" spans="1:9" ht="15" customHeight="1">
      <c r="A133" s="9">
        <v>40836</v>
      </c>
      <c r="B133" s="10" t="s">
        <v>48</v>
      </c>
      <c r="C133" s="10" t="s">
        <v>49</v>
      </c>
      <c r="D133" s="10" t="s">
        <v>50</v>
      </c>
      <c r="E133" s="11">
        <v>20000</v>
      </c>
      <c r="F133" s="12" t="s">
        <v>51</v>
      </c>
      <c r="G133" s="12" t="s">
        <v>3</v>
      </c>
      <c r="H133" s="12" t="s">
        <v>52</v>
      </c>
      <c r="I133" s="13">
        <v>40836</v>
      </c>
    </row>
    <row r="134" spans="1:9" ht="15" customHeight="1">
      <c r="A134" s="9">
        <v>40838</v>
      </c>
      <c r="B134" s="10" t="s">
        <v>84</v>
      </c>
      <c r="C134" s="10" t="s">
        <v>37</v>
      </c>
      <c r="D134" s="10" t="s">
        <v>85</v>
      </c>
      <c r="E134" s="11">
        <v>289</v>
      </c>
      <c r="F134" s="12" t="s">
        <v>18</v>
      </c>
      <c r="G134" s="12" t="s">
        <v>3</v>
      </c>
      <c r="H134" s="12" t="s">
        <v>86</v>
      </c>
      <c r="I134" s="13">
        <v>40868</v>
      </c>
    </row>
    <row r="135" spans="1:9" ht="15" customHeight="1">
      <c r="A135" s="9">
        <v>40841</v>
      </c>
      <c r="B135" s="10" t="s">
        <v>66</v>
      </c>
      <c r="C135" s="10" t="s">
        <v>67</v>
      </c>
      <c r="D135" s="10" t="s">
        <v>68</v>
      </c>
      <c r="E135" s="11">
        <v>3300</v>
      </c>
      <c r="F135" s="12" t="s">
        <v>51</v>
      </c>
      <c r="G135" s="12" t="s">
        <v>3</v>
      </c>
      <c r="H135" s="12" t="s">
        <v>69</v>
      </c>
      <c r="I135" s="13">
        <v>40841</v>
      </c>
    </row>
    <row r="136" spans="1:9" ht="15" customHeight="1">
      <c r="A136" s="9">
        <v>40842</v>
      </c>
      <c r="B136" s="10" t="s">
        <v>48</v>
      </c>
      <c r="C136" s="10" t="s">
        <v>53</v>
      </c>
      <c r="D136" s="10" t="s">
        <v>54</v>
      </c>
      <c r="E136" s="11">
        <v>20000</v>
      </c>
      <c r="F136" s="12" t="s">
        <v>51</v>
      </c>
      <c r="G136" s="12" t="s">
        <v>4</v>
      </c>
      <c r="H136" s="12" t="s">
        <v>55</v>
      </c>
      <c r="I136" s="13">
        <v>40842</v>
      </c>
    </row>
    <row r="137" spans="1:9" ht="15" customHeight="1">
      <c r="A137" s="9">
        <v>40842</v>
      </c>
      <c r="B137" s="10" t="s">
        <v>56</v>
      </c>
      <c r="C137" s="10" t="s">
        <v>29</v>
      </c>
      <c r="D137" s="10" t="s">
        <v>57</v>
      </c>
      <c r="E137" s="11">
        <v>220</v>
      </c>
      <c r="F137" s="12" t="s">
        <v>51</v>
      </c>
      <c r="G137" s="12" t="s">
        <v>3</v>
      </c>
      <c r="H137" s="12" t="s">
        <v>58</v>
      </c>
      <c r="I137" s="13">
        <v>40842</v>
      </c>
    </row>
    <row r="138" spans="1:9" ht="15" customHeight="1">
      <c r="A138" s="9">
        <v>40842</v>
      </c>
      <c r="B138" s="10" t="s">
        <v>56</v>
      </c>
      <c r="C138" s="10" t="s">
        <v>29</v>
      </c>
      <c r="D138" s="10" t="s">
        <v>59</v>
      </c>
      <c r="E138" s="11">
        <v>100</v>
      </c>
      <c r="F138" s="12" t="s">
        <v>51</v>
      </c>
      <c r="G138" s="12" t="s">
        <v>3</v>
      </c>
      <c r="H138" s="12" t="s">
        <v>60</v>
      </c>
      <c r="I138" s="13">
        <v>40842</v>
      </c>
    </row>
    <row r="139" spans="1:9" ht="15" customHeight="1">
      <c r="A139" s="9">
        <v>40842</v>
      </c>
      <c r="B139" s="10" t="s">
        <v>61</v>
      </c>
      <c r="C139" s="10" t="s">
        <v>29</v>
      </c>
      <c r="D139" s="10" t="s">
        <v>62</v>
      </c>
      <c r="E139" s="11">
        <v>6400</v>
      </c>
      <c r="F139" s="12" t="s">
        <v>18</v>
      </c>
      <c r="G139" s="12" t="s">
        <v>3</v>
      </c>
      <c r="H139" s="12" t="s">
        <v>63</v>
      </c>
      <c r="I139" s="13">
        <v>40842</v>
      </c>
    </row>
    <row r="140" spans="1:9" ht="15" customHeight="1">
      <c r="A140" s="9">
        <v>40844</v>
      </c>
      <c r="B140" s="10" t="s">
        <v>40</v>
      </c>
      <c r="C140" s="10" t="s">
        <v>41</v>
      </c>
      <c r="D140" s="10" t="s">
        <v>42</v>
      </c>
      <c r="E140" s="11">
        <v>218</v>
      </c>
      <c r="F140" s="12" t="s">
        <v>18</v>
      </c>
      <c r="G140" s="12" t="s">
        <v>5</v>
      </c>
      <c r="H140" s="12" t="s">
        <v>43</v>
      </c>
      <c r="I140" s="13">
        <v>40844</v>
      </c>
    </row>
    <row r="141" spans="1:9" ht="15" customHeight="1">
      <c r="A141" s="9">
        <v>40847</v>
      </c>
      <c r="B141" s="10" t="s">
        <v>48</v>
      </c>
      <c r="C141" s="10" t="s">
        <v>33</v>
      </c>
      <c r="D141" s="10" t="s">
        <v>64</v>
      </c>
      <c r="E141" s="11">
        <v>200</v>
      </c>
      <c r="F141" s="12" t="s">
        <v>51</v>
      </c>
      <c r="G141" s="12" t="s">
        <v>3</v>
      </c>
      <c r="H141" s="12" t="s">
        <v>52</v>
      </c>
      <c r="I141" s="13">
        <v>40847</v>
      </c>
    </row>
    <row r="142" spans="1:9" ht="15" customHeight="1">
      <c r="A142" s="9">
        <v>40847</v>
      </c>
      <c r="B142" s="10" t="s">
        <v>48</v>
      </c>
      <c r="C142" s="10" t="s">
        <v>33</v>
      </c>
      <c r="D142" s="10" t="s">
        <v>64</v>
      </c>
      <c r="E142" s="11">
        <v>-200</v>
      </c>
      <c r="F142" s="12" t="s">
        <v>51</v>
      </c>
      <c r="G142" s="12" t="s">
        <v>5</v>
      </c>
      <c r="H142" s="12" t="s">
        <v>52</v>
      </c>
      <c r="I142" s="13">
        <v>40847</v>
      </c>
    </row>
    <row r="143" spans="1:9" ht="15" customHeight="1">
      <c r="A143" s="9">
        <v>40848</v>
      </c>
      <c r="B143" s="10" t="s">
        <v>20</v>
      </c>
      <c r="C143" s="10" t="s">
        <v>120</v>
      </c>
      <c r="D143" s="10" t="s">
        <v>22</v>
      </c>
      <c r="E143" s="11">
        <v>179</v>
      </c>
      <c r="F143" s="12" t="s">
        <v>18</v>
      </c>
      <c r="G143" s="12" t="s">
        <v>3</v>
      </c>
      <c r="H143" s="12" t="s">
        <v>23</v>
      </c>
      <c r="I143" s="13">
        <v>40878</v>
      </c>
    </row>
    <row r="144" spans="1:9" ht="15" customHeight="1">
      <c r="A144" s="9">
        <v>40852</v>
      </c>
      <c r="B144" s="10" t="s">
        <v>28</v>
      </c>
      <c r="C144" s="10" t="s">
        <v>29</v>
      </c>
      <c r="D144" s="10" t="s">
        <v>30</v>
      </c>
      <c r="E144" s="11">
        <v>340</v>
      </c>
      <c r="F144" s="12" t="s">
        <v>18</v>
      </c>
      <c r="G144" s="12" t="s">
        <v>3</v>
      </c>
      <c r="H144" s="12" t="s">
        <v>31</v>
      </c>
      <c r="I144" s="13">
        <v>40852</v>
      </c>
    </row>
    <row r="145" spans="1:9" ht="15" customHeight="1">
      <c r="A145" s="9">
        <v>40852</v>
      </c>
      <c r="B145" s="10" t="s">
        <v>97</v>
      </c>
      <c r="C145" s="10" t="s">
        <v>121</v>
      </c>
      <c r="D145" s="10" t="s">
        <v>99</v>
      </c>
      <c r="E145" s="11">
        <v>982</v>
      </c>
      <c r="F145" s="12" t="s">
        <v>18</v>
      </c>
      <c r="G145" s="12" t="s">
        <v>3</v>
      </c>
      <c r="H145" s="12" t="s">
        <v>100</v>
      </c>
      <c r="I145" s="13">
        <v>40882</v>
      </c>
    </row>
    <row r="146" spans="1:9" ht="15" customHeight="1">
      <c r="A146" s="9">
        <v>40862</v>
      </c>
      <c r="B146" s="10" t="s">
        <v>32</v>
      </c>
      <c r="C146" s="10" t="s">
        <v>33</v>
      </c>
      <c r="D146" s="10" t="s">
        <v>34</v>
      </c>
      <c r="E146" s="11">
        <v>80</v>
      </c>
      <c r="F146" s="12" t="s">
        <v>18</v>
      </c>
      <c r="G146" s="12" t="s">
        <v>3</v>
      </c>
      <c r="H146" s="12" t="s">
        <v>35</v>
      </c>
      <c r="I146" s="13">
        <v>40862</v>
      </c>
    </row>
    <row r="147" spans="1:9" ht="15" customHeight="1">
      <c r="A147" s="9">
        <v>40862</v>
      </c>
      <c r="B147" s="10" t="s">
        <v>32</v>
      </c>
      <c r="C147" s="10" t="s">
        <v>33</v>
      </c>
      <c r="D147" s="10" t="s">
        <v>34</v>
      </c>
      <c r="E147" s="11">
        <v>35</v>
      </c>
      <c r="F147" s="12" t="s">
        <v>18</v>
      </c>
      <c r="G147" s="12" t="s">
        <v>4</v>
      </c>
      <c r="H147" s="12" t="s">
        <v>35</v>
      </c>
      <c r="I147" s="13">
        <v>40862</v>
      </c>
    </row>
    <row r="148" spans="1:9" ht="15" customHeight="1">
      <c r="A148" s="9">
        <v>40862</v>
      </c>
      <c r="B148" s="10" t="s">
        <v>36</v>
      </c>
      <c r="C148" s="10" t="s">
        <v>37</v>
      </c>
      <c r="D148" s="10" t="s">
        <v>38</v>
      </c>
      <c r="E148" s="11">
        <v>1000</v>
      </c>
      <c r="F148" s="12" t="s">
        <v>18</v>
      </c>
      <c r="G148" s="12" t="s">
        <v>3</v>
      </c>
      <c r="H148" s="12" t="s">
        <v>39</v>
      </c>
      <c r="I148" s="13">
        <v>40880</v>
      </c>
    </row>
    <row r="149" spans="1:9" ht="15" customHeight="1">
      <c r="A149" s="9">
        <v>40866</v>
      </c>
      <c r="B149" s="10" t="s">
        <v>40</v>
      </c>
      <c r="C149" s="10" t="s">
        <v>41</v>
      </c>
      <c r="D149" s="10" t="s">
        <v>42</v>
      </c>
      <c r="E149" s="11">
        <v>102</v>
      </c>
      <c r="F149" s="12" t="s">
        <v>18</v>
      </c>
      <c r="G149" s="12" t="s">
        <v>5</v>
      </c>
      <c r="H149" s="12" t="s">
        <v>43</v>
      </c>
      <c r="I149" s="13">
        <v>40866</v>
      </c>
    </row>
    <row r="150" spans="1:9" ht="15" customHeight="1">
      <c r="A150" s="9">
        <v>40867</v>
      </c>
      <c r="B150" s="10" t="s">
        <v>48</v>
      </c>
      <c r="C150" s="10" t="s">
        <v>49</v>
      </c>
      <c r="D150" s="10" t="s">
        <v>50</v>
      </c>
      <c r="E150" s="11">
        <v>-20000</v>
      </c>
      <c r="F150" s="12" t="s">
        <v>51</v>
      </c>
      <c r="G150" s="12" t="s">
        <v>4</v>
      </c>
      <c r="H150" s="12" t="s">
        <v>52</v>
      </c>
      <c r="I150" s="13">
        <v>40867</v>
      </c>
    </row>
    <row r="151" spans="1:9" ht="15" customHeight="1">
      <c r="A151" s="9">
        <v>40867</v>
      </c>
      <c r="B151" s="10" t="s">
        <v>48</v>
      </c>
      <c r="C151" s="10" t="s">
        <v>49</v>
      </c>
      <c r="D151" s="10" t="s">
        <v>50</v>
      </c>
      <c r="E151" s="11">
        <v>20000</v>
      </c>
      <c r="F151" s="12" t="s">
        <v>51</v>
      </c>
      <c r="G151" s="12" t="s">
        <v>3</v>
      </c>
      <c r="H151" s="12" t="s">
        <v>52</v>
      </c>
      <c r="I151" s="13">
        <v>40867</v>
      </c>
    </row>
    <row r="152" spans="1:9" ht="15" customHeight="1">
      <c r="A152" s="9">
        <v>40873</v>
      </c>
      <c r="B152" s="10" t="s">
        <v>48</v>
      </c>
      <c r="C152" s="10" t="s">
        <v>53</v>
      </c>
      <c r="D152" s="10" t="s">
        <v>54</v>
      </c>
      <c r="E152" s="11">
        <v>20000</v>
      </c>
      <c r="F152" s="12" t="s">
        <v>51</v>
      </c>
      <c r="G152" s="12" t="s">
        <v>4</v>
      </c>
      <c r="H152" s="12" t="s">
        <v>55</v>
      </c>
      <c r="I152" s="13">
        <v>40873</v>
      </c>
    </row>
    <row r="153" spans="1:9" ht="15" customHeight="1">
      <c r="A153" s="9">
        <v>40873</v>
      </c>
      <c r="B153" s="10" t="s">
        <v>56</v>
      </c>
      <c r="C153" s="10" t="s">
        <v>29</v>
      </c>
      <c r="D153" s="10" t="s">
        <v>57</v>
      </c>
      <c r="E153" s="11">
        <v>220</v>
      </c>
      <c r="F153" s="12" t="s">
        <v>51</v>
      </c>
      <c r="G153" s="12" t="s">
        <v>3</v>
      </c>
      <c r="H153" s="12" t="s">
        <v>58</v>
      </c>
      <c r="I153" s="13">
        <v>40873</v>
      </c>
    </row>
    <row r="154" spans="1:9" ht="15" customHeight="1">
      <c r="A154" s="9">
        <v>40873</v>
      </c>
      <c r="B154" s="10" t="s">
        <v>56</v>
      </c>
      <c r="C154" s="10" t="s">
        <v>29</v>
      </c>
      <c r="D154" s="10" t="s">
        <v>59</v>
      </c>
      <c r="E154" s="11">
        <v>100</v>
      </c>
      <c r="F154" s="12" t="s">
        <v>51</v>
      </c>
      <c r="G154" s="12" t="s">
        <v>3</v>
      </c>
      <c r="H154" s="12" t="s">
        <v>60</v>
      </c>
      <c r="I154" s="13">
        <v>40873</v>
      </c>
    </row>
    <row r="155" spans="1:9" ht="15" customHeight="1">
      <c r="A155" s="9">
        <v>40873</v>
      </c>
      <c r="B155" s="10" t="s">
        <v>61</v>
      </c>
      <c r="C155" s="10" t="s">
        <v>29</v>
      </c>
      <c r="D155" s="10" t="s">
        <v>62</v>
      </c>
      <c r="E155" s="11">
        <v>6400</v>
      </c>
      <c r="F155" s="12" t="s">
        <v>18</v>
      </c>
      <c r="G155" s="12" t="s">
        <v>3</v>
      </c>
      <c r="H155" s="12" t="s">
        <v>63</v>
      </c>
      <c r="I155" s="13">
        <v>40873</v>
      </c>
    </row>
    <row r="156" spans="1:9" ht="15" customHeight="1">
      <c r="A156" s="9">
        <v>40877</v>
      </c>
      <c r="B156" s="10" t="s">
        <v>48</v>
      </c>
      <c r="C156" s="10" t="s">
        <v>33</v>
      </c>
      <c r="D156" s="10" t="s">
        <v>64</v>
      </c>
      <c r="E156" s="11">
        <v>170</v>
      </c>
      <c r="F156" s="12" t="s">
        <v>51</v>
      </c>
      <c r="G156" s="12" t="s">
        <v>3</v>
      </c>
      <c r="H156" s="12" t="s">
        <v>52</v>
      </c>
      <c r="I156" s="13">
        <v>40877</v>
      </c>
    </row>
    <row r="157" spans="1:9" ht="15" customHeight="1">
      <c r="A157" s="9">
        <v>40877</v>
      </c>
      <c r="B157" s="10" t="s">
        <v>48</v>
      </c>
      <c r="C157" s="10" t="s">
        <v>33</v>
      </c>
      <c r="D157" s="10" t="s">
        <v>64</v>
      </c>
      <c r="E157" s="11">
        <v>-170</v>
      </c>
      <c r="F157" s="12" t="s">
        <v>51</v>
      </c>
      <c r="G157" s="12" t="s">
        <v>5</v>
      </c>
      <c r="H157" s="12" t="s">
        <v>52</v>
      </c>
      <c r="I157" s="13">
        <v>40877</v>
      </c>
    </row>
    <row r="158" spans="1:9" ht="15" customHeight="1">
      <c r="A158" s="9">
        <v>40878</v>
      </c>
      <c r="B158" s="10" t="s">
        <v>20</v>
      </c>
      <c r="C158" s="10" t="s">
        <v>122</v>
      </c>
      <c r="D158" s="10" t="s">
        <v>22</v>
      </c>
      <c r="E158" s="11">
        <v>179</v>
      </c>
      <c r="F158" s="12" t="s">
        <v>18</v>
      </c>
      <c r="G158" s="12" t="s">
        <v>3</v>
      </c>
      <c r="H158" s="12" t="s">
        <v>23</v>
      </c>
      <c r="I158" s="13">
        <v>40908</v>
      </c>
    </row>
    <row r="159" spans="1:9" ht="15" customHeight="1">
      <c r="A159" s="9">
        <v>40882</v>
      </c>
      <c r="B159" s="10" t="s">
        <v>28</v>
      </c>
      <c r="C159" s="10" t="s">
        <v>29</v>
      </c>
      <c r="D159" s="10" t="s">
        <v>30</v>
      </c>
      <c r="E159" s="11">
        <v>340</v>
      </c>
      <c r="F159" s="12" t="s">
        <v>18</v>
      </c>
      <c r="G159" s="12" t="s">
        <v>3</v>
      </c>
      <c r="H159" s="12" t="s">
        <v>31</v>
      </c>
      <c r="I159" s="13">
        <v>40882</v>
      </c>
    </row>
    <row r="160" spans="1:9" ht="15" customHeight="1">
      <c r="A160" s="9">
        <v>40883</v>
      </c>
      <c r="B160" s="10" t="s">
        <v>40</v>
      </c>
      <c r="C160" s="10" t="s">
        <v>41</v>
      </c>
      <c r="D160" s="10" t="s">
        <v>42</v>
      </c>
      <c r="E160" s="11">
        <v>96</v>
      </c>
      <c r="F160" s="12" t="s">
        <v>18</v>
      </c>
      <c r="G160" s="12" t="s">
        <v>5</v>
      </c>
      <c r="H160" s="12" t="s">
        <v>43</v>
      </c>
      <c r="I160" s="13">
        <v>40883</v>
      </c>
    </row>
    <row r="161" spans="1:9" ht="15" customHeight="1">
      <c r="A161" s="9">
        <v>40892</v>
      </c>
      <c r="B161" s="10" t="s">
        <v>32</v>
      </c>
      <c r="C161" s="10" t="s">
        <v>33</v>
      </c>
      <c r="D161" s="10" t="s">
        <v>34</v>
      </c>
      <c r="E161" s="11">
        <v>80</v>
      </c>
      <c r="F161" s="12" t="s">
        <v>18</v>
      </c>
      <c r="G161" s="12" t="s">
        <v>3</v>
      </c>
      <c r="H161" s="12" t="s">
        <v>35</v>
      </c>
      <c r="I161" s="13">
        <v>40892</v>
      </c>
    </row>
    <row r="162" spans="1:9" ht="15" customHeight="1">
      <c r="A162" s="9">
        <v>40892</v>
      </c>
      <c r="B162" s="10" t="s">
        <v>32</v>
      </c>
      <c r="C162" s="10" t="s">
        <v>33</v>
      </c>
      <c r="D162" s="10" t="s">
        <v>34</v>
      </c>
      <c r="E162" s="11">
        <v>35</v>
      </c>
      <c r="F162" s="12" t="s">
        <v>18</v>
      </c>
      <c r="G162" s="12" t="s">
        <v>4</v>
      </c>
      <c r="H162" s="12" t="s">
        <v>35</v>
      </c>
      <c r="I162" s="13">
        <v>40892</v>
      </c>
    </row>
    <row r="163" spans="1:9" ht="15" customHeight="1">
      <c r="A163" s="9">
        <v>40892</v>
      </c>
      <c r="B163" s="10" t="s">
        <v>36</v>
      </c>
      <c r="C163" s="10" t="s">
        <v>37</v>
      </c>
      <c r="D163" s="10" t="s">
        <v>38</v>
      </c>
      <c r="E163" s="11">
        <v>1000</v>
      </c>
      <c r="F163" s="12" t="s">
        <v>18</v>
      </c>
      <c r="G163" s="12" t="s">
        <v>3</v>
      </c>
      <c r="H163" s="12" t="s">
        <v>39</v>
      </c>
      <c r="I163" s="13">
        <v>40910</v>
      </c>
    </row>
    <row r="164" spans="1:9" ht="15" customHeight="1">
      <c r="A164" s="9">
        <v>40894</v>
      </c>
      <c r="B164" s="10" t="s">
        <v>24</v>
      </c>
      <c r="C164" s="10" t="s">
        <v>123</v>
      </c>
      <c r="D164" s="10" t="s">
        <v>26</v>
      </c>
      <c r="E164" s="11">
        <v>120</v>
      </c>
      <c r="F164" s="12" t="s">
        <v>18</v>
      </c>
      <c r="G164" s="12" t="s">
        <v>3</v>
      </c>
      <c r="H164" s="12" t="s">
        <v>27</v>
      </c>
      <c r="I164" s="13">
        <v>40924</v>
      </c>
    </row>
    <row r="165" spans="1:9" ht="15" customHeight="1">
      <c r="A165" s="9">
        <v>40894</v>
      </c>
      <c r="B165" s="10" t="s">
        <v>84</v>
      </c>
      <c r="C165" s="10" t="s">
        <v>37</v>
      </c>
      <c r="D165" s="10" t="s">
        <v>85</v>
      </c>
      <c r="E165" s="11">
        <v>310</v>
      </c>
      <c r="F165" s="12" t="s">
        <v>18</v>
      </c>
      <c r="G165" s="12" t="s">
        <v>3</v>
      </c>
      <c r="H165" s="12" t="s">
        <v>86</v>
      </c>
      <c r="I165" s="13">
        <v>40924</v>
      </c>
    </row>
    <row r="166" spans="1:9" ht="15" customHeight="1">
      <c r="A166" s="9">
        <v>40894</v>
      </c>
      <c r="B166" s="10" t="s">
        <v>97</v>
      </c>
      <c r="C166" s="10" t="s">
        <v>124</v>
      </c>
      <c r="D166" s="10" t="s">
        <v>99</v>
      </c>
      <c r="E166" s="11">
        <v>962</v>
      </c>
      <c r="F166" s="12" t="s">
        <v>18</v>
      </c>
      <c r="G166" s="12" t="s">
        <v>3</v>
      </c>
      <c r="H166" s="12" t="s">
        <v>100</v>
      </c>
      <c r="I166" s="13">
        <v>40924</v>
      </c>
    </row>
    <row r="167" spans="1:9" ht="15" customHeight="1">
      <c r="A167" s="9">
        <v>40897</v>
      </c>
      <c r="B167" s="10" t="s">
        <v>48</v>
      </c>
      <c r="C167" s="10" t="s">
        <v>49</v>
      </c>
      <c r="D167" s="10" t="s">
        <v>50</v>
      </c>
      <c r="E167" s="11">
        <v>-20000</v>
      </c>
      <c r="F167" s="12" t="s">
        <v>51</v>
      </c>
      <c r="G167" s="12" t="s">
        <v>4</v>
      </c>
      <c r="H167" s="12" t="s">
        <v>52</v>
      </c>
      <c r="I167" s="13">
        <v>40897</v>
      </c>
    </row>
    <row r="168" spans="1:9" ht="15" customHeight="1">
      <c r="A168" s="9">
        <v>40897</v>
      </c>
      <c r="B168" s="10" t="s">
        <v>48</v>
      </c>
      <c r="C168" s="10" t="s">
        <v>49</v>
      </c>
      <c r="D168" s="10" t="s">
        <v>50</v>
      </c>
      <c r="E168" s="11">
        <v>20000</v>
      </c>
      <c r="F168" s="12" t="s">
        <v>51</v>
      </c>
      <c r="G168" s="12" t="s">
        <v>3</v>
      </c>
      <c r="H168" s="12" t="s">
        <v>52</v>
      </c>
      <c r="I168" s="13">
        <v>40897</v>
      </c>
    </row>
    <row r="169" spans="1:9" ht="15" customHeight="1">
      <c r="A169" s="9">
        <v>40899</v>
      </c>
      <c r="B169" s="10" t="s">
        <v>73</v>
      </c>
      <c r="C169" s="10" t="s">
        <v>125</v>
      </c>
      <c r="D169" s="10" t="s">
        <v>75</v>
      </c>
      <c r="E169" s="11">
        <v>61</v>
      </c>
      <c r="F169" s="12" t="s">
        <v>18</v>
      </c>
      <c r="G169" s="12" t="s">
        <v>5</v>
      </c>
      <c r="H169" s="12" t="s">
        <v>76</v>
      </c>
      <c r="I169" s="13">
        <v>40929</v>
      </c>
    </row>
    <row r="170" spans="1:9" ht="15" customHeight="1">
      <c r="A170" s="9">
        <v>40902</v>
      </c>
      <c r="B170" s="10" t="s">
        <v>66</v>
      </c>
      <c r="C170" s="10" t="s">
        <v>67</v>
      </c>
      <c r="D170" s="10" t="s">
        <v>68</v>
      </c>
      <c r="E170" s="11">
        <v>8400</v>
      </c>
      <c r="F170" s="12" t="s">
        <v>51</v>
      </c>
      <c r="G170" s="12" t="s">
        <v>3</v>
      </c>
      <c r="H170" s="12" t="s">
        <v>69</v>
      </c>
      <c r="I170" s="13">
        <v>40902</v>
      </c>
    </row>
    <row r="171" spans="1:9" ht="15" customHeight="1">
      <c r="A171" s="9">
        <v>40903</v>
      </c>
      <c r="B171" s="10" t="s">
        <v>48</v>
      </c>
      <c r="C171" s="10" t="s">
        <v>53</v>
      </c>
      <c r="D171" s="10" t="s">
        <v>54</v>
      </c>
      <c r="E171" s="11">
        <v>20000</v>
      </c>
      <c r="F171" s="12" t="s">
        <v>51</v>
      </c>
      <c r="G171" s="12" t="s">
        <v>4</v>
      </c>
      <c r="H171" s="12" t="s">
        <v>55</v>
      </c>
      <c r="I171" s="13">
        <v>40903</v>
      </c>
    </row>
    <row r="172" spans="1:9" ht="15" customHeight="1">
      <c r="A172" s="9">
        <v>40903</v>
      </c>
      <c r="B172" s="10" t="s">
        <v>56</v>
      </c>
      <c r="C172" s="10" t="s">
        <v>29</v>
      </c>
      <c r="D172" s="10" t="s">
        <v>57</v>
      </c>
      <c r="E172" s="11">
        <v>220</v>
      </c>
      <c r="F172" s="12" t="s">
        <v>51</v>
      </c>
      <c r="G172" s="12" t="s">
        <v>3</v>
      </c>
      <c r="H172" s="12" t="s">
        <v>58</v>
      </c>
      <c r="I172" s="13">
        <v>40903</v>
      </c>
    </row>
    <row r="173" spans="1:9" ht="15" customHeight="1">
      <c r="A173" s="9">
        <v>40903</v>
      </c>
      <c r="B173" s="10" t="s">
        <v>56</v>
      </c>
      <c r="C173" s="10" t="s">
        <v>29</v>
      </c>
      <c r="D173" s="10" t="s">
        <v>59</v>
      </c>
      <c r="E173" s="11">
        <v>100</v>
      </c>
      <c r="F173" s="12" t="s">
        <v>51</v>
      </c>
      <c r="G173" s="12" t="s">
        <v>3</v>
      </c>
      <c r="H173" s="12" t="s">
        <v>60</v>
      </c>
      <c r="I173" s="13">
        <v>40903</v>
      </c>
    </row>
    <row r="174" spans="1:9" ht="15" customHeight="1">
      <c r="A174" s="9">
        <v>40903</v>
      </c>
      <c r="B174" s="10" t="s">
        <v>61</v>
      </c>
      <c r="C174" s="10" t="s">
        <v>29</v>
      </c>
      <c r="D174" s="10" t="s">
        <v>62</v>
      </c>
      <c r="E174" s="11">
        <v>6400</v>
      </c>
      <c r="F174" s="12" t="s">
        <v>18</v>
      </c>
      <c r="G174" s="12" t="s">
        <v>3</v>
      </c>
      <c r="H174" s="12" t="s">
        <v>63</v>
      </c>
      <c r="I174" s="13">
        <v>40903</v>
      </c>
    </row>
    <row r="175" spans="1:9" ht="15" customHeight="1">
      <c r="A175" s="9">
        <v>40908</v>
      </c>
      <c r="B175" s="10" t="s">
        <v>48</v>
      </c>
      <c r="C175" s="10" t="s">
        <v>33</v>
      </c>
      <c r="D175" s="10" t="s">
        <v>64</v>
      </c>
      <c r="E175" s="11">
        <v>100</v>
      </c>
      <c r="F175" s="12" t="s">
        <v>51</v>
      </c>
      <c r="G175" s="12" t="s">
        <v>3</v>
      </c>
      <c r="H175" s="12" t="s">
        <v>52</v>
      </c>
      <c r="I175" s="13">
        <v>40908</v>
      </c>
    </row>
    <row r="176" spans="1:9" ht="15" customHeight="1">
      <c r="A176" s="9">
        <v>40908</v>
      </c>
      <c r="B176" s="10" t="s">
        <v>48</v>
      </c>
      <c r="C176" s="10" t="s">
        <v>33</v>
      </c>
      <c r="D176" s="10" t="s">
        <v>64</v>
      </c>
      <c r="E176" s="11">
        <v>-100</v>
      </c>
      <c r="F176" s="12" t="s">
        <v>51</v>
      </c>
      <c r="G176" s="12" t="s">
        <v>5</v>
      </c>
      <c r="H176" s="12" t="s">
        <v>52</v>
      </c>
      <c r="I176" s="13">
        <v>40908</v>
      </c>
    </row>
    <row r="177" spans="1:9" ht="15" customHeight="1">
      <c r="A177" s="9">
        <v>40909</v>
      </c>
      <c r="B177" s="10" t="s">
        <v>20</v>
      </c>
      <c r="C177" s="10" t="s">
        <v>126</v>
      </c>
      <c r="D177" s="10" t="s">
        <v>22</v>
      </c>
      <c r="E177" s="11">
        <v>179</v>
      </c>
      <c r="F177" s="12" t="s">
        <v>18</v>
      </c>
      <c r="G177" s="12" t="s">
        <v>3</v>
      </c>
      <c r="H177" s="12" t="s">
        <v>23</v>
      </c>
      <c r="I177" s="13">
        <v>40939</v>
      </c>
    </row>
    <row r="178" spans="1:9" ht="15" customHeight="1">
      <c r="A178" s="9">
        <v>40913</v>
      </c>
      <c r="B178" s="10" t="s">
        <v>28</v>
      </c>
      <c r="C178" s="10" t="s">
        <v>29</v>
      </c>
      <c r="D178" s="10" t="s">
        <v>30</v>
      </c>
      <c r="E178" s="11">
        <v>340</v>
      </c>
      <c r="F178" s="12" t="s">
        <v>18</v>
      </c>
      <c r="G178" s="12" t="s">
        <v>3</v>
      </c>
      <c r="H178" s="12" t="s">
        <v>31</v>
      </c>
      <c r="I178" s="13">
        <v>40913</v>
      </c>
    </row>
    <row r="179" spans="1:9" ht="15" customHeight="1">
      <c r="A179" s="9">
        <v>40923</v>
      </c>
      <c r="B179" s="10" t="s">
        <v>32</v>
      </c>
      <c r="C179" s="10" t="s">
        <v>33</v>
      </c>
      <c r="D179" s="10" t="s">
        <v>34</v>
      </c>
      <c r="E179" s="11">
        <v>80</v>
      </c>
      <c r="F179" s="12" t="s">
        <v>18</v>
      </c>
      <c r="G179" s="12" t="s">
        <v>3</v>
      </c>
      <c r="H179" s="12" t="s">
        <v>35</v>
      </c>
      <c r="I179" s="13">
        <v>40923</v>
      </c>
    </row>
    <row r="180" spans="1:9" ht="15" customHeight="1">
      <c r="A180" s="9">
        <v>40923</v>
      </c>
      <c r="B180" s="10" t="s">
        <v>32</v>
      </c>
      <c r="C180" s="10" t="s">
        <v>33</v>
      </c>
      <c r="D180" s="10" t="s">
        <v>34</v>
      </c>
      <c r="E180" s="11">
        <v>35</v>
      </c>
      <c r="F180" s="12" t="s">
        <v>18</v>
      </c>
      <c r="G180" s="12" t="s">
        <v>4</v>
      </c>
      <c r="H180" s="12" t="s">
        <v>35</v>
      </c>
      <c r="I180" s="13">
        <v>40923</v>
      </c>
    </row>
    <row r="181" spans="1:9" ht="15" customHeight="1">
      <c r="A181" s="9">
        <v>40923</v>
      </c>
      <c r="B181" s="10" t="s">
        <v>36</v>
      </c>
      <c r="C181" s="10" t="s">
        <v>37</v>
      </c>
      <c r="D181" s="10" t="s">
        <v>38</v>
      </c>
      <c r="E181" s="11">
        <v>1000</v>
      </c>
      <c r="F181" s="12" t="s">
        <v>18</v>
      </c>
      <c r="G181" s="12" t="s">
        <v>3</v>
      </c>
      <c r="H181" s="12" t="s">
        <v>39</v>
      </c>
      <c r="I181" s="13">
        <v>40941</v>
      </c>
    </row>
    <row r="182" spans="1:9" ht="15" customHeight="1">
      <c r="A182" s="9">
        <v>40924</v>
      </c>
      <c r="B182" s="10" t="s">
        <v>40</v>
      </c>
      <c r="C182" s="10" t="s">
        <v>41</v>
      </c>
      <c r="D182" s="10" t="s">
        <v>42</v>
      </c>
      <c r="E182" s="11">
        <v>105</v>
      </c>
      <c r="F182" s="12" t="s">
        <v>18</v>
      </c>
      <c r="G182" s="12" t="s">
        <v>5</v>
      </c>
      <c r="H182" s="12" t="s">
        <v>43</v>
      </c>
      <c r="I182" s="13">
        <v>40924</v>
      </c>
    </row>
    <row r="183" spans="1:9" ht="15" customHeight="1">
      <c r="A183" s="9">
        <v>40928</v>
      </c>
      <c r="B183" s="10" t="s">
        <v>48</v>
      </c>
      <c r="C183" s="10" t="s">
        <v>49</v>
      </c>
      <c r="D183" s="10" t="s">
        <v>50</v>
      </c>
      <c r="E183" s="11">
        <v>-20000</v>
      </c>
      <c r="F183" s="12" t="s">
        <v>51</v>
      </c>
      <c r="G183" s="12" t="s">
        <v>4</v>
      </c>
      <c r="H183" s="12" t="s">
        <v>52</v>
      </c>
      <c r="I183" s="13">
        <v>40928</v>
      </c>
    </row>
    <row r="184" spans="1:9" ht="15" customHeight="1">
      <c r="A184" s="9">
        <v>40928</v>
      </c>
      <c r="B184" s="10" t="s">
        <v>48</v>
      </c>
      <c r="C184" s="10" t="s">
        <v>49</v>
      </c>
      <c r="D184" s="10" t="s">
        <v>50</v>
      </c>
      <c r="E184" s="11">
        <v>20000</v>
      </c>
      <c r="F184" s="12" t="s">
        <v>51</v>
      </c>
      <c r="G184" s="12" t="s">
        <v>3</v>
      </c>
      <c r="H184" s="12" t="s">
        <v>52</v>
      </c>
      <c r="I184" s="13">
        <v>40928</v>
      </c>
    </row>
    <row r="185" spans="1:9" ht="15" customHeight="1">
      <c r="A185" s="9">
        <v>40934</v>
      </c>
      <c r="B185" s="10" t="s">
        <v>48</v>
      </c>
      <c r="C185" s="10" t="s">
        <v>53</v>
      </c>
      <c r="D185" s="10" t="s">
        <v>54</v>
      </c>
      <c r="E185" s="11">
        <v>20000</v>
      </c>
      <c r="F185" s="12" t="s">
        <v>51</v>
      </c>
      <c r="G185" s="12" t="s">
        <v>4</v>
      </c>
      <c r="H185" s="12" t="s">
        <v>55</v>
      </c>
      <c r="I185" s="13">
        <v>40934</v>
      </c>
    </row>
    <row r="186" spans="1:9" ht="15" customHeight="1">
      <c r="A186" s="9">
        <v>40934</v>
      </c>
      <c r="B186" s="10" t="s">
        <v>56</v>
      </c>
      <c r="C186" s="10" t="s">
        <v>29</v>
      </c>
      <c r="D186" s="10" t="s">
        <v>57</v>
      </c>
      <c r="E186" s="11">
        <v>220</v>
      </c>
      <c r="F186" s="12" t="s">
        <v>51</v>
      </c>
      <c r="G186" s="12" t="s">
        <v>3</v>
      </c>
      <c r="H186" s="12" t="s">
        <v>58</v>
      </c>
      <c r="I186" s="13">
        <v>40934</v>
      </c>
    </row>
    <row r="187" spans="1:9" ht="15" customHeight="1">
      <c r="A187" s="9">
        <v>40934</v>
      </c>
      <c r="B187" s="10" t="s">
        <v>56</v>
      </c>
      <c r="C187" s="10" t="s">
        <v>29</v>
      </c>
      <c r="D187" s="10" t="s">
        <v>59</v>
      </c>
      <c r="E187" s="11">
        <v>100</v>
      </c>
      <c r="F187" s="12" t="s">
        <v>51</v>
      </c>
      <c r="G187" s="12" t="s">
        <v>3</v>
      </c>
      <c r="H187" s="12" t="s">
        <v>60</v>
      </c>
      <c r="I187" s="13">
        <v>40934</v>
      </c>
    </row>
    <row r="188" spans="1:9" ht="15" customHeight="1">
      <c r="A188" s="9">
        <v>40934</v>
      </c>
      <c r="B188" s="10" t="s">
        <v>61</v>
      </c>
      <c r="C188" s="10" t="s">
        <v>29</v>
      </c>
      <c r="D188" s="10" t="s">
        <v>62</v>
      </c>
      <c r="E188" s="11">
        <v>6400</v>
      </c>
      <c r="F188" s="12" t="s">
        <v>18</v>
      </c>
      <c r="G188" s="12" t="s">
        <v>3</v>
      </c>
      <c r="H188" s="12" t="s">
        <v>63</v>
      </c>
      <c r="I188" s="13">
        <v>40934</v>
      </c>
    </row>
    <row r="189" spans="1:9" ht="15" customHeight="1">
      <c r="A189" s="9">
        <v>40934</v>
      </c>
      <c r="B189" s="10" t="s">
        <v>78</v>
      </c>
      <c r="C189" s="10" t="s">
        <v>37</v>
      </c>
      <c r="D189" s="10" t="s">
        <v>127</v>
      </c>
      <c r="E189" s="11">
        <v>389.25</v>
      </c>
      <c r="F189" s="12" t="s">
        <v>18</v>
      </c>
      <c r="G189" s="12" t="s">
        <v>3</v>
      </c>
      <c r="H189" s="12" t="s">
        <v>80</v>
      </c>
      <c r="I189" s="13">
        <v>40939</v>
      </c>
    </row>
    <row r="190" spans="1:9" ht="15" customHeight="1">
      <c r="A190" s="9">
        <v>40936</v>
      </c>
      <c r="B190" s="10" t="s">
        <v>97</v>
      </c>
      <c r="C190" s="10" t="s">
        <v>128</v>
      </c>
      <c r="D190" s="10" t="s">
        <v>99</v>
      </c>
      <c r="E190" s="11">
        <v>514</v>
      </c>
      <c r="F190" s="12" t="s">
        <v>18</v>
      </c>
      <c r="G190" s="12" t="s">
        <v>3</v>
      </c>
      <c r="H190" s="12" t="s">
        <v>100</v>
      </c>
      <c r="I190" s="13">
        <v>40966</v>
      </c>
    </row>
    <row r="191" spans="1:9" ht="15" customHeight="1">
      <c r="A191" s="9">
        <v>40939</v>
      </c>
      <c r="B191" s="10" t="s">
        <v>48</v>
      </c>
      <c r="C191" s="10" t="s">
        <v>33</v>
      </c>
      <c r="D191" s="10" t="s">
        <v>64</v>
      </c>
      <c r="E191" s="11">
        <v>170</v>
      </c>
      <c r="F191" s="12" t="s">
        <v>51</v>
      </c>
      <c r="G191" s="12" t="s">
        <v>3</v>
      </c>
      <c r="H191" s="12" t="s">
        <v>52</v>
      </c>
      <c r="I191" s="13">
        <v>40939</v>
      </c>
    </row>
    <row r="192" spans="1:9" ht="15" customHeight="1">
      <c r="A192" s="9">
        <v>40939</v>
      </c>
      <c r="B192" s="10" t="s">
        <v>48</v>
      </c>
      <c r="C192" s="10" t="s">
        <v>33</v>
      </c>
      <c r="D192" s="10" t="s">
        <v>64</v>
      </c>
      <c r="E192" s="11">
        <v>-170</v>
      </c>
      <c r="F192" s="12" t="s">
        <v>51</v>
      </c>
      <c r="G192" s="12" t="s">
        <v>5</v>
      </c>
      <c r="H192" s="12" t="s">
        <v>52</v>
      </c>
      <c r="I192" s="13">
        <v>40939</v>
      </c>
    </row>
    <row r="193" spans="1:9" ht="15" customHeight="1">
      <c r="A193" s="9">
        <v>40940</v>
      </c>
      <c r="B193" s="10" t="s">
        <v>20</v>
      </c>
      <c r="C193" s="10" t="s">
        <v>129</v>
      </c>
      <c r="D193" s="10" t="s">
        <v>22</v>
      </c>
      <c r="E193" s="11">
        <v>179</v>
      </c>
      <c r="F193" s="12" t="s">
        <v>18</v>
      </c>
      <c r="G193" s="12" t="s">
        <v>3</v>
      </c>
      <c r="H193" s="12" t="s">
        <v>23</v>
      </c>
      <c r="I193" s="13"/>
    </row>
    <row r="194" spans="1:9" ht="15" customHeight="1">
      <c r="A194" s="9">
        <v>40944</v>
      </c>
      <c r="B194" s="10" t="s">
        <v>28</v>
      </c>
      <c r="C194" s="10" t="s">
        <v>29</v>
      </c>
      <c r="D194" s="10" t="s">
        <v>30</v>
      </c>
      <c r="E194" s="11">
        <v>340</v>
      </c>
      <c r="F194" s="12" t="s">
        <v>18</v>
      </c>
      <c r="G194" s="12" t="s">
        <v>3</v>
      </c>
      <c r="H194" s="12" t="s">
        <v>31</v>
      </c>
      <c r="I194" s="13">
        <v>40944</v>
      </c>
    </row>
    <row r="195" spans="1:9" ht="15" customHeight="1">
      <c r="A195" s="9">
        <v>40950</v>
      </c>
      <c r="B195" s="10" t="s">
        <v>84</v>
      </c>
      <c r="C195" s="10" t="s">
        <v>37</v>
      </c>
      <c r="D195" s="10" t="s">
        <v>85</v>
      </c>
      <c r="E195" s="11">
        <v>289</v>
      </c>
      <c r="F195" s="12" t="s">
        <v>18</v>
      </c>
      <c r="G195" s="12" t="s">
        <v>3</v>
      </c>
      <c r="H195" s="12" t="s">
        <v>86</v>
      </c>
      <c r="I195" s="13"/>
    </row>
    <row r="196" spans="1:9" ht="15" customHeight="1">
      <c r="A196" s="9">
        <v>40954</v>
      </c>
      <c r="B196" s="10" t="s">
        <v>32</v>
      </c>
      <c r="C196" s="10" t="s">
        <v>33</v>
      </c>
      <c r="D196" s="10" t="s">
        <v>34</v>
      </c>
      <c r="E196" s="11">
        <v>80</v>
      </c>
      <c r="F196" s="12" t="s">
        <v>18</v>
      </c>
      <c r="G196" s="12" t="s">
        <v>3</v>
      </c>
      <c r="H196" s="12" t="s">
        <v>35</v>
      </c>
      <c r="I196" s="13">
        <v>40954</v>
      </c>
    </row>
    <row r="197" spans="1:9" ht="15" customHeight="1">
      <c r="A197" s="9">
        <v>40954</v>
      </c>
      <c r="B197" s="10" t="s">
        <v>32</v>
      </c>
      <c r="C197" s="10" t="s">
        <v>33</v>
      </c>
      <c r="D197" s="10" t="s">
        <v>34</v>
      </c>
      <c r="E197" s="11">
        <v>35</v>
      </c>
      <c r="F197" s="12" t="s">
        <v>18</v>
      </c>
      <c r="G197" s="12" t="s">
        <v>4</v>
      </c>
      <c r="H197" s="12" t="s">
        <v>35</v>
      </c>
      <c r="I197" s="13">
        <v>40954</v>
      </c>
    </row>
    <row r="198" spans="1:9" ht="15" customHeight="1">
      <c r="A198" s="9">
        <v>40954</v>
      </c>
      <c r="B198" s="10" t="s">
        <v>36</v>
      </c>
      <c r="C198" s="10" t="s">
        <v>37</v>
      </c>
      <c r="D198" s="10" t="s">
        <v>38</v>
      </c>
      <c r="E198" s="11">
        <v>1000</v>
      </c>
      <c r="F198" s="12" t="s">
        <v>18</v>
      </c>
      <c r="G198" s="12" t="s">
        <v>3</v>
      </c>
      <c r="H198" s="12" t="s">
        <v>39</v>
      </c>
      <c r="I198" s="13"/>
    </row>
    <row r="199" spans="1:9" ht="15" customHeight="1">
      <c r="A199" s="9">
        <v>40959</v>
      </c>
      <c r="B199" s="10" t="s">
        <v>48</v>
      </c>
      <c r="C199" s="10" t="s">
        <v>49</v>
      </c>
      <c r="D199" s="10" t="s">
        <v>50</v>
      </c>
      <c r="E199" s="11">
        <v>-20000</v>
      </c>
      <c r="F199" s="12" t="s">
        <v>51</v>
      </c>
      <c r="G199" s="12" t="s">
        <v>4</v>
      </c>
      <c r="H199" s="12" t="s">
        <v>52</v>
      </c>
      <c r="I199" s="13">
        <v>40959</v>
      </c>
    </row>
    <row r="200" spans="1:9" ht="15" customHeight="1">
      <c r="A200" s="9">
        <v>40959</v>
      </c>
      <c r="B200" s="10" t="s">
        <v>48</v>
      </c>
      <c r="C200" s="10" t="s">
        <v>49</v>
      </c>
      <c r="D200" s="10" t="s">
        <v>50</v>
      </c>
      <c r="E200" s="11">
        <v>20000</v>
      </c>
      <c r="F200" s="12" t="s">
        <v>51</v>
      </c>
      <c r="G200" s="12" t="s">
        <v>3</v>
      </c>
      <c r="H200" s="12" t="s">
        <v>52</v>
      </c>
      <c r="I200" s="13">
        <v>40959</v>
      </c>
    </row>
    <row r="201" spans="1:9" ht="15" customHeight="1">
      <c r="A201" s="9">
        <v>40964</v>
      </c>
      <c r="B201" s="10" t="s">
        <v>66</v>
      </c>
      <c r="C201" s="10" t="s">
        <v>67</v>
      </c>
      <c r="D201" s="10" t="s">
        <v>68</v>
      </c>
      <c r="E201" s="11">
        <v>2200</v>
      </c>
      <c r="F201" s="12" t="s">
        <v>51</v>
      </c>
      <c r="G201" s="12" t="s">
        <v>3</v>
      </c>
      <c r="H201" s="12" t="s">
        <v>69</v>
      </c>
      <c r="I201" s="13">
        <v>40964</v>
      </c>
    </row>
    <row r="202" spans="1:9" ht="15" customHeight="1">
      <c r="A202" s="9">
        <v>40964</v>
      </c>
      <c r="B202" s="10" t="s">
        <v>40</v>
      </c>
      <c r="C202" s="10" t="s">
        <v>41</v>
      </c>
      <c r="D202" s="10" t="s">
        <v>42</v>
      </c>
      <c r="E202" s="11">
        <v>75</v>
      </c>
      <c r="F202" s="12" t="s">
        <v>18</v>
      </c>
      <c r="G202" s="12" t="s">
        <v>5</v>
      </c>
      <c r="H202" s="12" t="s">
        <v>43</v>
      </c>
      <c r="I202" s="13">
        <v>40964</v>
      </c>
    </row>
    <row r="203" spans="1:9" ht="15" customHeight="1">
      <c r="A203" s="9">
        <v>40965</v>
      </c>
      <c r="B203" s="10" t="s">
        <v>130</v>
      </c>
      <c r="C203" s="10" t="s">
        <v>37</v>
      </c>
      <c r="D203" s="10" t="s">
        <v>131</v>
      </c>
      <c r="E203" s="11">
        <v>10000</v>
      </c>
      <c r="F203" s="12" t="s">
        <v>18</v>
      </c>
      <c r="G203" s="12" t="s">
        <v>3</v>
      </c>
      <c r="H203" s="12" t="s">
        <v>72</v>
      </c>
      <c r="I203" s="13"/>
    </row>
    <row r="204" spans="1:9" ht="15" customHeight="1">
      <c r="A204" s="9">
        <v>40965</v>
      </c>
      <c r="B204" s="10" t="s">
        <v>48</v>
      </c>
      <c r="C204" s="10" t="s">
        <v>53</v>
      </c>
      <c r="D204" s="10" t="s">
        <v>54</v>
      </c>
      <c r="E204" s="11">
        <v>20000</v>
      </c>
      <c r="F204" s="12" t="s">
        <v>51</v>
      </c>
      <c r="G204" s="12" t="s">
        <v>4</v>
      </c>
      <c r="H204" s="12" t="s">
        <v>55</v>
      </c>
      <c r="I204" s="13">
        <v>40965</v>
      </c>
    </row>
    <row r="205" spans="1:9" ht="15" customHeight="1">
      <c r="A205" s="9">
        <v>40965</v>
      </c>
      <c r="B205" s="10" t="s">
        <v>56</v>
      </c>
      <c r="C205" s="10" t="s">
        <v>29</v>
      </c>
      <c r="D205" s="10" t="s">
        <v>57</v>
      </c>
      <c r="E205" s="11">
        <v>220</v>
      </c>
      <c r="F205" s="12" t="s">
        <v>51</v>
      </c>
      <c r="G205" s="12" t="s">
        <v>3</v>
      </c>
      <c r="H205" s="12" t="s">
        <v>58</v>
      </c>
      <c r="I205" s="13">
        <v>40965</v>
      </c>
    </row>
    <row r="206" spans="1:9" ht="15" customHeight="1">
      <c r="A206" s="9">
        <v>40965</v>
      </c>
      <c r="B206" s="10" t="s">
        <v>56</v>
      </c>
      <c r="C206" s="10" t="s">
        <v>29</v>
      </c>
      <c r="D206" s="10" t="s">
        <v>59</v>
      </c>
      <c r="E206" s="11">
        <v>100</v>
      </c>
      <c r="F206" s="12" t="s">
        <v>51</v>
      </c>
      <c r="G206" s="12" t="s">
        <v>3</v>
      </c>
      <c r="H206" s="12" t="s">
        <v>60</v>
      </c>
      <c r="I206" s="13">
        <v>40965</v>
      </c>
    </row>
    <row r="207" spans="1:9" ht="15" customHeight="1">
      <c r="A207" s="9">
        <v>40965</v>
      </c>
      <c r="B207" s="10" t="s">
        <v>61</v>
      </c>
      <c r="C207" s="10" t="s">
        <v>29</v>
      </c>
      <c r="D207" s="10" t="s">
        <v>62</v>
      </c>
      <c r="E207" s="11">
        <v>6400</v>
      </c>
      <c r="F207" s="12" t="s">
        <v>18</v>
      </c>
      <c r="G207" s="12" t="s">
        <v>3</v>
      </c>
      <c r="H207" s="12" t="s">
        <v>63</v>
      </c>
      <c r="I207" s="13">
        <v>40965</v>
      </c>
    </row>
    <row r="208" spans="1:9" ht="15" customHeight="1">
      <c r="A208" s="9">
        <v>40968</v>
      </c>
      <c r="B208" s="10" t="s">
        <v>48</v>
      </c>
      <c r="C208" s="10" t="s">
        <v>33</v>
      </c>
      <c r="D208" s="10" t="s">
        <v>64</v>
      </c>
      <c r="E208" s="11">
        <v>70</v>
      </c>
      <c r="F208" s="12" t="s">
        <v>51</v>
      </c>
      <c r="G208" s="12" t="s">
        <v>3</v>
      </c>
      <c r="H208" s="12" t="s">
        <v>52</v>
      </c>
      <c r="I208" s="13">
        <v>40968</v>
      </c>
    </row>
    <row r="209" spans="1:9" ht="15" customHeight="1">
      <c r="A209" s="9">
        <v>40968</v>
      </c>
      <c r="B209" s="10" t="s">
        <v>48</v>
      </c>
      <c r="C209" s="10" t="s">
        <v>33</v>
      </c>
      <c r="D209" s="10" t="s">
        <v>64</v>
      </c>
      <c r="E209" s="11">
        <v>-70</v>
      </c>
      <c r="F209" s="12" t="s">
        <v>51</v>
      </c>
      <c r="G209" s="12" t="s">
        <v>5</v>
      </c>
      <c r="H209" s="12" t="s">
        <v>52</v>
      </c>
      <c r="I209" s="13">
        <v>40968</v>
      </c>
    </row>
    <row r="210" spans="1:9" ht="15" customHeight="1">
      <c r="A210" s="9">
        <v>40968</v>
      </c>
      <c r="B210" s="10" t="s">
        <v>66</v>
      </c>
      <c r="C210" s="10" t="s">
        <v>67</v>
      </c>
      <c r="D210" s="10" t="s">
        <v>106</v>
      </c>
      <c r="E210" s="11">
        <v>3700</v>
      </c>
      <c r="F210" s="12" t="s">
        <v>51</v>
      </c>
      <c r="G210" s="12" t="s">
        <v>3</v>
      </c>
      <c r="H210" s="12" t="s">
        <v>107</v>
      </c>
      <c r="I210" s="13">
        <v>40968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3E3B-BD98-40F2-8DFC-30AFC6FE42EB}">
  <dimension ref="A1:E21"/>
  <sheetViews>
    <sheetView workbookViewId="0">
      <selection activeCell="I11" sqref="I11"/>
    </sheetView>
  </sheetViews>
  <sheetFormatPr defaultRowHeight="15"/>
  <cols>
    <col min="1" max="1" width="16.7109375" bestFit="1" customWidth="1"/>
    <col min="2" max="2" width="20.85546875" bestFit="1" customWidth="1"/>
    <col min="5" max="5" width="13.85546875" bestFit="1" customWidth="1"/>
  </cols>
  <sheetData>
    <row r="1" spans="1:5">
      <c r="A1" s="23" t="s">
        <v>132</v>
      </c>
    </row>
    <row r="3" spans="1:5">
      <c r="B3" s="24" t="s">
        <v>133</v>
      </c>
      <c r="C3" s="24" t="s">
        <v>134</v>
      </c>
      <c r="D3" s="26" t="s">
        <v>135</v>
      </c>
      <c r="E3" s="26" t="s">
        <v>136</v>
      </c>
    </row>
    <row r="4" spans="1:5">
      <c r="B4" s="39" t="s">
        <v>137</v>
      </c>
      <c r="C4" s="40">
        <v>12</v>
      </c>
      <c r="D4" s="41">
        <v>85</v>
      </c>
      <c r="E4" s="42" t="s">
        <v>138</v>
      </c>
    </row>
    <row r="5" spans="1:5">
      <c r="B5" s="39" t="s">
        <v>139</v>
      </c>
      <c r="C5" s="40">
        <v>11</v>
      </c>
      <c r="D5" s="41">
        <v>72</v>
      </c>
      <c r="E5" s="42" t="s">
        <v>138</v>
      </c>
    </row>
    <row r="6" spans="1:5">
      <c r="B6" s="39" t="s">
        <v>140</v>
      </c>
      <c r="C6" s="40">
        <v>13</v>
      </c>
      <c r="D6" s="41">
        <v>60</v>
      </c>
      <c r="E6" s="42" t="s">
        <v>138</v>
      </c>
    </row>
    <row r="7" spans="1:5">
      <c r="B7" s="39" t="s">
        <v>141</v>
      </c>
      <c r="C7" s="40">
        <v>12</v>
      </c>
      <c r="D7" s="41">
        <v>95</v>
      </c>
      <c r="E7" s="42" t="s">
        <v>138</v>
      </c>
    </row>
    <row r="8" spans="1:5">
      <c r="B8" s="39" t="s">
        <v>142</v>
      </c>
      <c r="C8" s="40">
        <v>14</v>
      </c>
      <c r="D8" s="41">
        <v>88</v>
      </c>
      <c r="E8" s="42" t="s">
        <v>138</v>
      </c>
    </row>
    <row r="9" spans="1:5">
      <c r="B9" s="39" t="s">
        <v>143</v>
      </c>
      <c r="C9" s="40">
        <v>12</v>
      </c>
      <c r="D9" s="41">
        <v>99</v>
      </c>
      <c r="E9" s="42" t="s">
        <v>138</v>
      </c>
    </row>
    <row r="10" spans="1:5">
      <c r="B10" s="39" t="s">
        <v>144</v>
      </c>
      <c r="C10" s="40">
        <v>11</v>
      </c>
      <c r="D10" s="41">
        <v>75</v>
      </c>
      <c r="E10" s="42" t="s">
        <v>138</v>
      </c>
    </row>
    <row r="11" spans="1:5">
      <c r="B11" s="39" t="s">
        <v>145</v>
      </c>
      <c r="C11" s="40">
        <v>13</v>
      </c>
      <c r="D11" s="41">
        <v>100</v>
      </c>
      <c r="E11" s="42" t="s">
        <v>138</v>
      </c>
    </row>
    <row r="12" spans="1:5">
      <c r="B12" s="39" t="s">
        <v>146</v>
      </c>
      <c r="C12" s="40">
        <v>13</v>
      </c>
      <c r="D12" s="41">
        <v>75</v>
      </c>
      <c r="E12" s="42" t="s">
        <v>138</v>
      </c>
    </row>
    <row r="13" spans="1:5">
      <c r="B13" s="39" t="s">
        <v>147</v>
      </c>
      <c r="C13" s="40">
        <v>15</v>
      </c>
      <c r="D13" s="41">
        <v>85</v>
      </c>
      <c r="E13" s="42" t="s">
        <v>138</v>
      </c>
    </row>
    <row r="14" spans="1:5">
      <c r="B14" s="39" t="s">
        <v>148</v>
      </c>
      <c r="C14" s="40">
        <v>11</v>
      </c>
      <c r="D14" s="41">
        <v>85</v>
      </c>
      <c r="E14" s="42" t="s">
        <v>138</v>
      </c>
    </row>
    <row r="15" spans="1:5">
      <c r="E15" s="18"/>
    </row>
    <row r="16" spans="1:5">
      <c r="A16" s="24" t="s">
        <v>149</v>
      </c>
      <c r="B16" s="25"/>
      <c r="C16" s="26">
        <f>MIN(C4:C14)</f>
        <v>11</v>
      </c>
      <c r="D16" s="26">
        <f>MIN(D4:D14)</f>
        <v>60</v>
      </c>
    </row>
    <row r="17" spans="1:4">
      <c r="A17" s="27" t="s">
        <v>150</v>
      </c>
      <c r="B17" s="28"/>
      <c r="C17" s="29">
        <f>MAX(C4:C14)</f>
        <v>15</v>
      </c>
      <c r="D17" s="29">
        <f>MAX(D4:D14)</f>
        <v>100</v>
      </c>
    </row>
    <row r="18" spans="1:4">
      <c r="A18" s="20" t="s">
        <v>151</v>
      </c>
      <c r="B18" s="30"/>
      <c r="C18" s="31">
        <f>AVERAGE(C4:C14)</f>
        <v>12.454545454545455</v>
      </c>
      <c r="D18" s="31">
        <f>AVERAGE(D4:D14)</f>
        <v>83.545454545454547</v>
      </c>
    </row>
    <row r="19" spans="1:4">
      <c r="A19" s="21" t="s">
        <v>152</v>
      </c>
      <c r="B19" s="32"/>
      <c r="C19" s="33">
        <f>MODE(C4:C14)</f>
        <v>12</v>
      </c>
      <c r="D19" s="33">
        <f>MODE(D4:D14)</f>
        <v>85</v>
      </c>
    </row>
    <row r="20" spans="1:4">
      <c r="A20" s="34" t="s">
        <v>153</v>
      </c>
      <c r="B20" s="35"/>
      <c r="C20" s="36">
        <f>MEDIAN(C4:C14)</f>
        <v>12</v>
      </c>
      <c r="D20" s="36">
        <f>MEDIAN(D4:D14)</f>
        <v>85</v>
      </c>
    </row>
    <row r="21" spans="1:4">
      <c r="A21" s="22" t="s">
        <v>154</v>
      </c>
      <c r="B21" s="37">
        <f>COUNTA(B4:B14)</f>
        <v>11</v>
      </c>
      <c r="C21" s="38"/>
      <c r="D21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353D-C27C-4C5F-BBAE-DC3EA4AC2E76}">
  <dimension ref="A1:J8"/>
  <sheetViews>
    <sheetView workbookViewId="0">
      <selection activeCell="H35" sqref="H35"/>
    </sheetView>
  </sheetViews>
  <sheetFormatPr defaultRowHeight="15"/>
  <cols>
    <col min="1" max="1" width="19" bestFit="1" customWidth="1"/>
    <col min="2" max="2" width="13" customWidth="1"/>
    <col min="3" max="3" width="15.5703125" customWidth="1"/>
    <col min="5" max="5" width="13.5703125" customWidth="1"/>
    <col min="6" max="6" width="18.5703125" customWidth="1"/>
    <col min="7" max="7" width="16.85546875" customWidth="1"/>
  </cols>
  <sheetData>
    <row r="1" spans="1:10">
      <c r="A1" s="19" t="s">
        <v>155</v>
      </c>
    </row>
    <row r="3" spans="1:10">
      <c r="A3" s="44" t="s">
        <v>156</v>
      </c>
      <c r="B3" s="45" t="s">
        <v>157</v>
      </c>
      <c r="C3" s="46" t="s">
        <v>158</v>
      </c>
      <c r="D3" s="47" t="s">
        <v>159</v>
      </c>
      <c r="E3" s="48" t="s">
        <v>160</v>
      </c>
      <c r="F3" s="49" t="s">
        <v>161</v>
      </c>
      <c r="G3" s="48" t="s">
        <v>162</v>
      </c>
    </row>
    <row r="4" spans="1:10">
      <c r="A4" s="50" t="s">
        <v>163</v>
      </c>
      <c r="B4" s="67">
        <v>2000</v>
      </c>
      <c r="C4" s="51">
        <v>0.21</v>
      </c>
      <c r="D4" s="52">
        <v>3</v>
      </c>
      <c r="E4" s="53">
        <f>($B4*$C4)</f>
        <v>420</v>
      </c>
      <c r="F4" s="53">
        <f>($B4+$E4)</f>
        <v>2420</v>
      </c>
      <c r="G4" s="53">
        <f>($F4/$D4)</f>
        <v>806.66666666666663</v>
      </c>
    </row>
    <row r="5" spans="1:10">
      <c r="A5" s="48" t="s">
        <v>164</v>
      </c>
      <c r="B5" s="68">
        <v>450</v>
      </c>
      <c r="C5" s="54">
        <v>0.25</v>
      </c>
      <c r="D5" s="55">
        <v>3</v>
      </c>
      <c r="E5" s="56">
        <f t="shared" ref="E5:E8" si="0">($B5*$C5)</f>
        <v>112.5</v>
      </c>
      <c r="F5" s="56">
        <f>($B5+$E5)</f>
        <v>562.5</v>
      </c>
      <c r="G5" s="56">
        <f t="shared" ref="G5:G8" si="1">($F5/$D5)</f>
        <v>187.5</v>
      </c>
    </row>
    <row r="6" spans="1:10">
      <c r="A6" s="49" t="s">
        <v>165</v>
      </c>
      <c r="B6" s="69">
        <v>975</v>
      </c>
      <c r="C6" s="57">
        <v>0.27</v>
      </c>
      <c r="D6" s="58">
        <v>3</v>
      </c>
      <c r="E6" s="59">
        <f t="shared" si="0"/>
        <v>263.25</v>
      </c>
      <c r="F6" s="59">
        <f>($B6+$E6)</f>
        <v>1238.25</v>
      </c>
      <c r="G6" s="59">
        <f t="shared" si="1"/>
        <v>412.75</v>
      </c>
    </row>
    <row r="7" spans="1:10">
      <c r="A7" s="60" t="s">
        <v>166</v>
      </c>
      <c r="B7" s="70">
        <v>1500</v>
      </c>
      <c r="C7" s="61">
        <v>0.15</v>
      </c>
      <c r="D7" s="62">
        <v>3</v>
      </c>
      <c r="E7" s="63">
        <f t="shared" si="0"/>
        <v>225</v>
      </c>
      <c r="F7" s="63">
        <f>($B7+$E7)</f>
        <v>1725</v>
      </c>
      <c r="G7" s="63">
        <f t="shared" si="1"/>
        <v>575</v>
      </c>
      <c r="J7" s="43"/>
    </row>
    <row r="8" spans="1:10">
      <c r="A8" s="45" t="s">
        <v>167</v>
      </c>
      <c r="B8" s="71">
        <v>780</v>
      </c>
      <c r="C8" s="64">
        <v>0.25</v>
      </c>
      <c r="D8" s="65">
        <v>3</v>
      </c>
      <c r="E8" s="66">
        <f t="shared" si="0"/>
        <v>195</v>
      </c>
      <c r="F8" s="66">
        <f>($B8+$E8)</f>
        <v>975</v>
      </c>
      <c r="G8" s="66">
        <f t="shared" si="1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2023-04-22T13:58:31Z</dcterms:created>
  <dcterms:modified xsi:type="dcterms:W3CDTF">2025-06-08T21:44:32Z</dcterms:modified>
  <cp:category/>
  <cp:contentStatus/>
</cp:coreProperties>
</file>