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71bf38480e42db/Desktop/Skill Nexis Internship- Data Analytics/Week 1/Practice Assignments/Susan and Tim Case Study- Excel Mega Project/"/>
    </mc:Choice>
  </mc:AlternateContent>
  <xr:revisionPtr revIDLastSave="5" documentId="8_{4B66E625-2D60-45FB-AA4F-E1F1825452B3}" xr6:coauthVersionLast="47" xr6:coauthVersionMax="47" xr10:uidLastSave="{E76A8FDF-417C-47C0-BC2C-0C8158A269C2}"/>
  <bookViews>
    <workbookView xWindow="-108" yWindow="-108" windowWidth="23256" windowHeight="12456" xr2:uid="{096EFD7B-C44D-468F-ABA1-CD3B3D42A8D6}"/>
  </bookViews>
  <sheets>
    <sheet name="Objective" sheetId="14" r:id="rId1"/>
    <sheet name="Problem 1" sheetId="1" r:id="rId2"/>
    <sheet name="School Shopping" sheetId="2" r:id="rId3"/>
    <sheet name="Problem 2" sheetId="3" r:id="rId4"/>
    <sheet name="Cat or Dog" sheetId="4" r:id="rId5"/>
    <sheet name="Problem 3" sheetId="5" r:id="rId6"/>
    <sheet name="Three Vacations" sheetId="7" r:id="rId7"/>
    <sheet name="Problem 4" sheetId="8" r:id="rId8"/>
    <sheet name="Printer Confusion" sheetId="9" r:id="rId9"/>
    <sheet name="Problem 5" sheetId="10" r:id="rId10"/>
    <sheet name="Cell Phone Bill" sheetId="11" r:id="rId11"/>
    <sheet name="Problem 6" sheetId="12" r:id="rId12"/>
    <sheet name="Three Cars" sheetId="13" r:id="rId13"/>
  </sheets>
  <externalReferences>
    <externalReference r:id="rId1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" i="13" l="1"/>
  <c r="I17" i="13"/>
  <c r="H17" i="13"/>
  <c r="H19" i="13" s="1"/>
  <c r="H21" i="13" s="1"/>
  <c r="H22" i="13" s="1"/>
  <c r="D17" i="13"/>
  <c r="C17" i="13"/>
  <c r="B17" i="13"/>
  <c r="J13" i="13"/>
  <c r="J19" i="13" s="1"/>
  <c r="J21" i="13" s="1"/>
  <c r="J22" i="13" s="1"/>
  <c r="I13" i="13"/>
  <c r="I19" i="13" s="1"/>
  <c r="I21" i="13" s="1"/>
  <c r="I22" i="13" s="1"/>
  <c r="H13" i="13"/>
  <c r="D13" i="13"/>
  <c r="D19" i="13" s="1"/>
  <c r="D21" i="13" s="1"/>
  <c r="D22" i="13" s="1"/>
  <c r="C13" i="13"/>
  <c r="C19" i="13" s="1"/>
  <c r="C21" i="13" s="1"/>
  <c r="C22" i="13" s="1"/>
  <c r="B13" i="13"/>
  <c r="B19" i="13" s="1"/>
  <c r="B21" i="13" s="1"/>
  <c r="B22" i="13" s="1"/>
  <c r="J6" i="13"/>
  <c r="I6" i="13"/>
  <c r="H6" i="13"/>
  <c r="D6" i="13"/>
  <c r="C6" i="13"/>
  <c r="B6" i="13"/>
  <c r="J5" i="13"/>
  <c r="I5" i="13"/>
  <c r="H5" i="13"/>
  <c r="J21" i="11"/>
  <c r="I21" i="11"/>
  <c r="H21" i="11"/>
  <c r="D21" i="11"/>
  <c r="C21" i="11"/>
  <c r="B21" i="11"/>
  <c r="H17" i="11"/>
  <c r="B17" i="11"/>
  <c r="J10" i="11"/>
  <c r="I10" i="11"/>
  <c r="I23" i="11" s="1"/>
  <c r="H10" i="11"/>
  <c r="D9" i="11"/>
  <c r="D10" i="11" s="1"/>
  <c r="D23" i="11" s="1"/>
  <c r="C9" i="11"/>
  <c r="C10" i="11" s="1"/>
  <c r="C23" i="11" s="1"/>
  <c r="B9" i="11"/>
  <c r="B10" i="11" s="1"/>
  <c r="B23" i="11" s="1"/>
  <c r="J4" i="11"/>
  <c r="J23" i="11" s="1"/>
  <c r="I4" i="11"/>
  <c r="H4" i="11"/>
  <c r="H23" i="11" s="1"/>
  <c r="D4" i="11"/>
  <c r="C4" i="11"/>
  <c r="B4" i="11"/>
  <c r="H11" i="9"/>
  <c r="I11" i="9" s="1"/>
  <c r="J11" i="9" s="1"/>
  <c r="K11" i="9" s="1"/>
  <c r="G11" i="9"/>
  <c r="E11" i="9"/>
  <c r="H10" i="9"/>
  <c r="I10" i="9" s="1"/>
  <c r="J10" i="9" s="1"/>
  <c r="K10" i="9" s="1"/>
  <c r="G10" i="9"/>
  <c r="E10" i="9"/>
  <c r="H9" i="9"/>
  <c r="I9" i="9" s="1"/>
  <c r="J9" i="9" s="1"/>
  <c r="K9" i="9" s="1"/>
  <c r="G9" i="9"/>
  <c r="E9" i="9"/>
  <c r="H5" i="9"/>
  <c r="I5" i="9" s="1"/>
  <c r="J5" i="9" s="1"/>
  <c r="K5" i="9" s="1"/>
  <c r="G5" i="9"/>
  <c r="E5" i="9"/>
  <c r="H4" i="9"/>
  <c r="I4" i="9" s="1"/>
  <c r="J4" i="9" s="1"/>
  <c r="K4" i="9" s="1"/>
  <c r="G4" i="9"/>
  <c r="E4" i="9"/>
  <c r="H3" i="9"/>
  <c r="I3" i="9" s="1"/>
  <c r="J3" i="9" s="1"/>
  <c r="K3" i="9" s="1"/>
  <c r="G3" i="9"/>
  <c r="E3" i="9"/>
  <c r="J33" i="7"/>
  <c r="I33" i="7"/>
  <c r="H33" i="7"/>
  <c r="D33" i="7"/>
  <c r="C33" i="7"/>
  <c r="B33" i="7"/>
  <c r="J27" i="7"/>
  <c r="I27" i="7"/>
  <c r="H27" i="7"/>
  <c r="D27" i="7"/>
  <c r="C27" i="7"/>
  <c r="B27" i="7"/>
  <c r="J22" i="7"/>
  <c r="I22" i="7"/>
  <c r="H22" i="7"/>
  <c r="D22" i="7"/>
  <c r="C22" i="7"/>
  <c r="B22" i="7"/>
  <c r="J17" i="7"/>
  <c r="J36" i="7" s="1"/>
  <c r="J15" i="7"/>
  <c r="I15" i="7"/>
  <c r="I17" i="7" s="1"/>
  <c r="I36" i="7" s="1"/>
  <c r="H15" i="7"/>
  <c r="H17" i="7" s="1"/>
  <c r="H36" i="7" s="1"/>
  <c r="D15" i="7"/>
  <c r="D17" i="7" s="1"/>
  <c r="D36" i="7" s="1"/>
  <c r="C15" i="7"/>
  <c r="C17" i="7" s="1"/>
  <c r="C36" i="7" s="1"/>
  <c r="B15" i="7"/>
  <c r="B17" i="7" s="1"/>
  <c r="B36" i="7" s="1"/>
  <c r="C14" i="4"/>
  <c r="C15" i="4" s="1"/>
  <c r="C18" i="4" s="1"/>
  <c r="B14" i="4"/>
  <c r="B15" i="4" s="1"/>
  <c r="B18" i="4" s="1"/>
  <c r="E20" i="4" s="1"/>
  <c r="C8" i="4"/>
  <c r="B8" i="4"/>
  <c r="N16" i="2"/>
  <c r="M16" i="2"/>
  <c r="L16" i="2"/>
  <c r="I16" i="2"/>
  <c r="H16" i="2"/>
  <c r="G16" i="2"/>
  <c r="N15" i="2"/>
  <c r="M15" i="2"/>
  <c r="L15" i="2"/>
  <c r="I15" i="2"/>
  <c r="H15" i="2"/>
  <c r="G15" i="2"/>
  <c r="N14" i="2"/>
  <c r="M14" i="2"/>
  <c r="L14" i="2"/>
  <c r="I14" i="2"/>
  <c r="H14" i="2"/>
  <c r="G14" i="2"/>
  <c r="N13" i="2"/>
  <c r="M13" i="2"/>
  <c r="L13" i="2"/>
  <c r="I13" i="2"/>
  <c r="H13" i="2"/>
  <c r="G13" i="2"/>
  <c r="N12" i="2"/>
  <c r="M12" i="2"/>
  <c r="L12" i="2"/>
  <c r="I12" i="2"/>
  <c r="H12" i="2"/>
  <c r="G12" i="2"/>
  <c r="N11" i="2"/>
  <c r="M11" i="2"/>
  <c r="L11" i="2"/>
  <c r="I11" i="2"/>
  <c r="H11" i="2"/>
  <c r="G11" i="2"/>
  <c r="N10" i="2"/>
  <c r="M10" i="2"/>
  <c r="L10" i="2"/>
  <c r="I10" i="2"/>
  <c r="H10" i="2"/>
  <c r="G10" i="2"/>
  <c r="N9" i="2"/>
  <c r="M9" i="2"/>
  <c r="L9" i="2"/>
  <c r="I9" i="2"/>
  <c r="H9" i="2"/>
  <c r="G9" i="2"/>
  <c r="N8" i="2"/>
  <c r="M8" i="2"/>
  <c r="L8" i="2"/>
  <c r="I8" i="2"/>
  <c r="H8" i="2"/>
  <c r="G8" i="2"/>
  <c r="N7" i="2"/>
  <c r="M7" i="2"/>
  <c r="L7" i="2"/>
  <c r="I7" i="2"/>
  <c r="H7" i="2"/>
  <c r="G7" i="2"/>
  <c r="N6" i="2"/>
  <c r="M6" i="2"/>
  <c r="L6" i="2"/>
  <c r="I6" i="2"/>
  <c r="H6" i="2"/>
  <c r="G6" i="2"/>
  <c r="N5" i="2"/>
  <c r="M5" i="2"/>
  <c r="L5" i="2"/>
  <c r="I5" i="2"/>
  <c r="H5" i="2"/>
  <c r="G5" i="2"/>
  <c r="N4" i="2"/>
  <c r="M4" i="2"/>
  <c r="L4" i="2"/>
  <c r="I4" i="2"/>
  <c r="H4" i="2"/>
  <c r="G4" i="2"/>
  <c r="N3" i="2"/>
  <c r="N18" i="2" s="1"/>
  <c r="M3" i="2"/>
  <c r="M18" i="2" s="1"/>
  <c r="L3" i="2"/>
  <c r="L18" i="2" s="1"/>
  <c r="I3" i="2"/>
  <c r="I18" i="2" s="1"/>
  <c r="H3" i="2"/>
  <c r="H18" i="2" s="1"/>
  <c r="G3" i="2"/>
  <c r="N2" i="2"/>
  <c r="M2" i="2"/>
  <c r="L2" i="2"/>
  <c r="I2" i="2"/>
  <c r="H2" i="2"/>
  <c r="G2" i="2"/>
  <c r="G18" i="2" s="1"/>
</calcChain>
</file>

<file path=xl/sharedStrings.xml><?xml version="1.0" encoding="utf-8"?>
<sst xmlns="http://schemas.openxmlformats.org/spreadsheetml/2006/main" count="247" uniqueCount="127">
  <si>
    <t>Wall-Mart Price</t>
  </si>
  <si>
    <t>Dollar Trap</t>
  </si>
  <si>
    <t>Office Repo</t>
  </si>
  <si>
    <t>Susan's</t>
  </si>
  <si>
    <t>Wall-Mart</t>
  </si>
  <si>
    <t xml:space="preserve">Tim's </t>
  </si>
  <si>
    <t>Ball Point Pen</t>
  </si>
  <si>
    <t>TI-35 Calculator</t>
  </si>
  <si>
    <t>100 Page Notebook</t>
  </si>
  <si>
    <t>8 Oz Glue</t>
  </si>
  <si>
    <t>Clear Tape</t>
  </si>
  <si>
    <t>Eraser</t>
  </si>
  <si>
    <t>10 No. 2 Pencils</t>
  </si>
  <si>
    <t>2 Inch Binder</t>
  </si>
  <si>
    <t>USB Stick 5gb</t>
  </si>
  <si>
    <t>8 Color Markers</t>
  </si>
  <si>
    <t>Stapler</t>
  </si>
  <si>
    <t>Planner Book</t>
  </si>
  <si>
    <t>Protector</t>
  </si>
  <si>
    <t>Compass</t>
  </si>
  <si>
    <t>Liquid Paper</t>
  </si>
  <si>
    <t>Total Price</t>
  </si>
  <si>
    <t>Dog</t>
  </si>
  <si>
    <t>Cat</t>
  </si>
  <si>
    <t>Initial</t>
  </si>
  <si>
    <t>Purchase</t>
  </si>
  <si>
    <t>Collar</t>
  </si>
  <si>
    <t>Tag</t>
  </si>
  <si>
    <t>Bowl</t>
  </si>
  <si>
    <t>Leash</t>
  </si>
  <si>
    <t>Initial Total</t>
  </si>
  <si>
    <t>Monthly</t>
  </si>
  <si>
    <t>Food</t>
  </si>
  <si>
    <t>Litter</t>
  </si>
  <si>
    <t>Treats</t>
  </si>
  <si>
    <t>Subtotal</t>
  </si>
  <si>
    <t>Monthly Total</t>
  </si>
  <si>
    <t>One Year Costs</t>
  </si>
  <si>
    <t>Therefore, Susan must buy a Cat as its one year cost is less than a dog by =</t>
  </si>
  <si>
    <t>Susan</t>
  </si>
  <si>
    <t>Chicago Museum Tour</t>
  </si>
  <si>
    <t>Orlando Theme Parks</t>
  </si>
  <si>
    <t>Carribean Cruise</t>
  </si>
  <si>
    <t>Tim</t>
  </si>
  <si>
    <t>Per Person Expenses</t>
  </si>
  <si>
    <t>Air Fare</t>
  </si>
  <si>
    <t>Natural History</t>
  </si>
  <si>
    <t>Chicago Museum of Art</t>
  </si>
  <si>
    <t>Science Museum</t>
  </si>
  <si>
    <t>Museum of Broadcast History</t>
  </si>
  <si>
    <t>Disneyland</t>
  </si>
  <si>
    <t>Universal Studios</t>
  </si>
  <si>
    <t>Sea World</t>
  </si>
  <si>
    <t>Busch Gardens</t>
  </si>
  <si>
    <t>Cruise</t>
  </si>
  <si>
    <t>Subtotal of Tickets(per person)</t>
  </si>
  <si>
    <t>Number of People in group</t>
  </si>
  <si>
    <t>Total cost of tickets</t>
  </si>
  <si>
    <t>Hotel Expenses</t>
  </si>
  <si>
    <t>Hotel Cost per Night</t>
  </si>
  <si>
    <t>Number of Nights</t>
  </si>
  <si>
    <t>Hotel Total</t>
  </si>
  <si>
    <t>Car Expenses</t>
  </si>
  <si>
    <t>Car Rental</t>
  </si>
  <si>
    <t>Number of Days</t>
  </si>
  <si>
    <t>Car Total</t>
  </si>
  <si>
    <t>Food Expenses</t>
  </si>
  <si>
    <t xml:space="preserve">Food </t>
  </si>
  <si>
    <t>Number of people in the group</t>
  </si>
  <si>
    <t>Food Total</t>
  </si>
  <si>
    <t>Total Expenses</t>
  </si>
  <si>
    <t>Printer</t>
  </si>
  <si>
    <t>Printer Cost</t>
  </si>
  <si>
    <t>Cost of a Catridge Set</t>
  </si>
  <si>
    <t>Pages per Catridge</t>
  </si>
  <si>
    <t>Per Page cost</t>
  </si>
  <si>
    <t>Page/day</t>
  </si>
  <si>
    <t>Pages/week</t>
  </si>
  <si>
    <t>Pages/Year</t>
  </si>
  <si>
    <t>Printing Cost/Year</t>
  </si>
  <si>
    <t>For 2 Years</t>
  </si>
  <si>
    <t>Total Cost in 2 Years</t>
  </si>
  <si>
    <t>Epsilon</t>
  </si>
  <si>
    <t>Heavy Package</t>
  </si>
  <si>
    <t>Zero</t>
  </si>
  <si>
    <t>X-Mobile</t>
  </si>
  <si>
    <t>Veritium</t>
  </si>
  <si>
    <t>ABC</t>
  </si>
  <si>
    <t>Plan Cost</t>
  </si>
  <si>
    <t>Cost Per Month</t>
  </si>
  <si>
    <t>Cost 2 Years</t>
  </si>
  <si>
    <t>Data Cost</t>
  </si>
  <si>
    <t>Plan Data/Month</t>
  </si>
  <si>
    <t>1 GB</t>
  </si>
  <si>
    <t>1GB</t>
  </si>
  <si>
    <t>Each GB extra data</t>
  </si>
  <si>
    <t>Required Extra Data/Month (2 GB)</t>
  </si>
  <si>
    <t>Required Extra Data 2 Years</t>
  </si>
  <si>
    <t>Contract Duration</t>
  </si>
  <si>
    <t>Minimum Contract</t>
  </si>
  <si>
    <t>24 Months</t>
  </si>
  <si>
    <t>-</t>
  </si>
  <si>
    <t>Phone Cost &amp; Taxes</t>
  </si>
  <si>
    <t>Rental Cost/Month</t>
  </si>
  <si>
    <t>Total Phone Cost 2 Years</t>
  </si>
  <si>
    <t>Taxes Cost</t>
  </si>
  <si>
    <t>Taxes/Month</t>
  </si>
  <si>
    <t>Total Taxes Cost 2 Years</t>
  </si>
  <si>
    <t>Total Cost 2 Years</t>
  </si>
  <si>
    <t>Chevy Spark</t>
  </si>
  <si>
    <t>Ford Mustang</t>
  </si>
  <si>
    <t>Cadillac Escalade</t>
  </si>
  <si>
    <t>Initial Cost</t>
  </si>
  <si>
    <t>Car Cost</t>
  </si>
  <si>
    <t>Sales Tax</t>
  </si>
  <si>
    <t>Borrow Money</t>
  </si>
  <si>
    <t>Annual Cost</t>
  </si>
  <si>
    <t>Insurance/Year</t>
  </si>
  <si>
    <t>Miles/Year</t>
  </si>
  <si>
    <t>Final Miles</t>
  </si>
  <si>
    <t>Car Life Span</t>
  </si>
  <si>
    <t>MPG</t>
  </si>
  <si>
    <t>Price per gal</t>
  </si>
  <si>
    <t>Gas Cost</t>
  </si>
  <si>
    <t>Total Annual Cost</t>
  </si>
  <si>
    <t>Total Cost</t>
  </si>
  <si>
    <t>Avg Cost/Year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</si>
</sst>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[$$-409]* #,##0.00_ ;_-[$$-409]* \-#,##0.00\ ;_-[$$-409]* &quot;-&quot;??_ ;_-@_ "/>
    <numFmt numFmtId="165" formatCode="#,##0_ ;\-#,##0\ "/>
    <numFmt numFmtId="166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0" fillId="0" borderId="1" xfId="0" applyNumberFormat="1" applyBorder="1"/>
    <xf numFmtId="164" fontId="0" fillId="0" borderId="1" xfId="2" applyNumberFormat="1" applyFont="1" applyFill="1" applyBorder="1"/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/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/>
    <xf numFmtId="0" fontId="2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/>
    <xf numFmtId="0" fontId="4" fillId="5" borderId="0" xfId="0" applyFont="1" applyFill="1"/>
    <xf numFmtId="0" fontId="2" fillId="5" borderId="0" xfId="0" applyFont="1" applyFill="1" applyAlignment="1">
      <alignment horizontal="center"/>
    </xf>
    <xf numFmtId="0" fontId="0" fillId="5" borderId="0" xfId="0" applyFill="1"/>
    <xf numFmtId="164" fontId="0" fillId="5" borderId="0" xfId="2" applyNumberFormat="1" applyFont="1" applyFill="1"/>
    <xf numFmtId="164" fontId="0" fillId="5" borderId="0" xfId="0" applyNumberFormat="1" applyFill="1" applyAlignment="1">
      <alignment horizontal="center"/>
    </xf>
    <xf numFmtId="164" fontId="0" fillId="0" borderId="0" xfId="2" applyNumberFormat="1" applyFont="1"/>
    <xf numFmtId="0" fontId="0" fillId="0" borderId="0" xfId="0" applyAlignment="1">
      <alignment horizontal="center"/>
    </xf>
    <xf numFmtId="0" fontId="4" fillId="6" borderId="0" xfId="0" applyFont="1" applyFill="1"/>
    <xf numFmtId="0" fontId="0" fillId="6" borderId="0" xfId="0" applyFill="1"/>
    <xf numFmtId="164" fontId="0" fillId="6" borderId="0" xfId="0" applyNumberFormat="1" applyFill="1"/>
    <xf numFmtId="164" fontId="0" fillId="6" borderId="0" xfId="0" applyNumberFormat="1" applyFill="1" applyAlignment="1">
      <alignment horizontal="center"/>
    </xf>
    <xf numFmtId="164" fontId="1" fillId="6" borderId="0" xfId="2" applyNumberFormat="1" applyFont="1" applyFill="1"/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2" fillId="2" borderId="0" xfId="0" applyFont="1" applyFill="1"/>
    <xf numFmtId="164" fontId="2" fillId="2" borderId="0" xfId="0" applyNumberFormat="1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5" fillId="7" borderId="0" xfId="0" applyFont="1" applyFill="1"/>
    <xf numFmtId="164" fontId="0" fillId="7" borderId="0" xfId="0" applyNumberFormat="1" applyFill="1"/>
    <xf numFmtId="0" fontId="0" fillId="7" borderId="0" xfId="0" applyFill="1"/>
    <xf numFmtId="0" fontId="5" fillId="8" borderId="0" xfId="0" applyFont="1" applyFill="1"/>
    <xf numFmtId="0" fontId="0" fillId="8" borderId="0" xfId="0" applyFill="1"/>
    <xf numFmtId="164" fontId="0" fillId="8" borderId="0" xfId="0" applyNumberFormat="1" applyFill="1"/>
    <xf numFmtId="165" fontId="0" fillId="8" borderId="0" xfId="0" applyNumberFormat="1" applyFill="1"/>
    <xf numFmtId="0" fontId="5" fillId="4" borderId="0" xfId="0" applyFont="1" applyFill="1"/>
    <xf numFmtId="0" fontId="0" fillId="4" borderId="0" xfId="0" applyFill="1"/>
    <xf numFmtId="164" fontId="0" fillId="4" borderId="0" xfId="0" applyNumberFormat="1" applyFill="1"/>
    <xf numFmtId="165" fontId="0" fillId="4" borderId="0" xfId="0" applyNumberFormat="1" applyFill="1"/>
    <xf numFmtId="0" fontId="5" fillId="9" borderId="0" xfId="0" applyFont="1" applyFill="1"/>
    <xf numFmtId="0" fontId="0" fillId="9" borderId="0" xfId="0" applyFill="1"/>
    <xf numFmtId="164" fontId="0" fillId="9" borderId="0" xfId="0" applyNumberFormat="1" applyFill="1"/>
    <xf numFmtId="165" fontId="0" fillId="9" borderId="0" xfId="0" applyNumberFormat="1" applyFill="1"/>
    <xf numFmtId="0" fontId="5" fillId="0" borderId="0" xfId="0" applyFont="1"/>
    <xf numFmtId="0" fontId="6" fillId="0" borderId="0" xfId="0" applyFont="1"/>
    <xf numFmtId="3" fontId="0" fillId="0" borderId="0" xfId="0" applyNumberFormat="1"/>
    <xf numFmtId="166" fontId="0" fillId="0" borderId="0" xfId="1" applyNumberFormat="1" applyFont="1"/>
    <xf numFmtId="43" fontId="2" fillId="0" borderId="0" xfId="0" applyNumberFormat="1" applyFont="1"/>
    <xf numFmtId="43" fontId="0" fillId="0" borderId="0" xfId="0" applyNumberFormat="1"/>
    <xf numFmtId="0" fontId="0" fillId="0" borderId="0" xfId="0" applyAlignment="1">
      <alignment horizontal="left" vertical="top" wrapText="1"/>
    </xf>
  </cellXfs>
  <cellStyles count="3">
    <cellStyle name="Comma" xfId="1" builtinId="3"/>
    <cellStyle name="Currency" xfId="2" builtinId="4"/>
    <cellStyle name="Normal" xfId="0" builtinId="0"/>
  </cellStyles>
  <dxfs count="2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Total</a:t>
            </a:r>
            <a:r>
              <a:rPr lang="en-IN" b="1" baseline="0"/>
              <a:t> Price by Store- Susan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'[1]School Shopping'!$G$17:$I$17</c:f>
              <c:strCache>
                <c:ptCount val="3"/>
                <c:pt idx="0">
                  <c:v>Wall-Mart</c:v>
                </c:pt>
                <c:pt idx="1">
                  <c:v>Dollar Trap</c:v>
                </c:pt>
                <c:pt idx="2">
                  <c:v>Office Repo</c:v>
                </c:pt>
              </c:strCache>
            </c:strRef>
          </c:cat>
          <c:val>
            <c:numRef>
              <c:f>'[1]School Shopping'!$G$18:$I$18</c:f>
              <c:numCache>
                <c:formatCode>General</c:formatCode>
                <c:ptCount val="3"/>
                <c:pt idx="0">
                  <c:v>82.79</c:v>
                </c:pt>
                <c:pt idx="1">
                  <c:v>87.539999999999992</c:v>
                </c:pt>
                <c:pt idx="2">
                  <c:v>103.28999999999999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FC-46AC-8A15-7E82D4B151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9841167"/>
        <c:axId val="756565263"/>
      </c:barChart>
      <c:catAx>
        <c:axId val="1749841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565263"/>
        <c:crosses val="autoZero"/>
        <c:auto val="1"/>
        <c:lblAlgn val="ctr"/>
        <c:lblOffset val="100"/>
        <c:noMultiLvlLbl val="0"/>
      </c:catAx>
      <c:valAx>
        <c:axId val="7565652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Price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841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Total Price by Store- Tim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'[1]School Shopping'!$L$17:$N$17</c:f>
              <c:strCache>
                <c:ptCount val="3"/>
                <c:pt idx="0">
                  <c:v>Wall-Mart</c:v>
                </c:pt>
                <c:pt idx="1">
                  <c:v>Dollar Trap</c:v>
                </c:pt>
                <c:pt idx="2">
                  <c:v>Office Repo</c:v>
                </c:pt>
              </c:strCache>
            </c:strRef>
          </c:cat>
          <c:val>
            <c:numRef>
              <c:f>'[1]School Shopping'!$L$18:$N$18</c:f>
              <c:numCache>
                <c:formatCode>General</c:formatCode>
                <c:ptCount val="3"/>
                <c:pt idx="0">
                  <c:v>71.39</c:v>
                </c:pt>
                <c:pt idx="1">
                  <c:v>68.59</c:v>
                </c:pt>
                <c:pt idx="2">
                  <c:v>85.139999999999986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A5-4238-8176-6351E51FB4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4919615"/>
        <c:axId val="756684783"/>
      </c:barChart>
      <c:catAx>
        <c:axId val="8449196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684783"/>
        <c:crosses val="autoZero"/>
        <c:auto val="1"/>
        <c:lblAlgn val="ctr"/>
        <c:lblOffset val="100"/>
        <c:noMultiLvlLbl val="0"/>
      </c:catAx>
      <c:valAx>
        <c:axId val="756684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Price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919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One</a:t>
            </a:r>
            <a:r>
              <a:rPr lang="en-IN" b="1" baseline="0"/>
              <a:t> Year Cost for Pet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'[1]Cat or Dog'!$B$17:$C$17</c:f>
              <c:strCache>
                <c:ptCount val="2"/>
                <c:pt idx="0">
                  <c:v>Dog</c:v>
                </c:pt>
                <c:pt idx="1">
                  <c:v>Cat</c:v>
                </c:pt>
              </c:strCache>
            </c:strRef>
          </c:cat>
          <c:val>
            <c:numRef>
              <c:f>'[1]Cat or Dog'!$B$18:$C$18</c:f>
              <c:numCache>
                <c:formatCode>General</c:formatCode>
                <c:ptCount val="2"/>
                <c:pt idx="0">
                  <c:v>644</c:v>
                </c:pt>
                <c:pt idx="1">
                  <c:v>559.5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CC-463D-BAB5-A01A6EB653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5920943"/>
        <c:axId val="756698223"/>
      </c:barChart>
      <c:catAx>
        <c:axId val="1765920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698223"/>
        <c:crosses val="autoZero"/>
        <c:auto val="1"/>
        <c:lblAlgn val="ctr"/>
        <c:lblOffset val="100"/>
        <c:noMultiLvlLbl val="0"/>
      </c:catAx>
      <c:valAx>
        <c:axId val="7566982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One</a:t>
                </a:r>
                <a:r>
                  <a:rPr lang="en-IN" baseline="0"/>
                  <a:t> Year Cost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92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Susan's</a:t>
            </a:r>
            <a:r>
              <a:rPr lang="en-IN" b="1" baseline="0"/>
              <a:t> Total Expense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'[1]3 Vacations'!$B$35:$D$35</c:f>
              <c:strCache>
                <c:ptCount val="3"/>
                <c:pt idx="0">
                  <c:v>Chicago Museum Tour</c:v>
                </c:pt>
                <c:pt idx="1">
                  <c:v>Orlando Theme Parks</c:v>
                </c:pt>
                <c:pt idx="2">
                  <c:v>Carribean Cruise</c:v>
                </c:pt>
              </c:strCache>
            </c:strRef>
          </c:cat>
          <c:val>
            <c:numRef>
              <c:f>'[1]3 Vacations'!$B$36:$D$36</c:f>
              <c:numCache>
                <c:formatCode>General</c:formatCode>
                <c:ptCount val="3"/>
                <c:pt idx="0">
                  <c:v>1854</c:v>
                </c:pt>
                <c:pt idx="1">
                  <c:v>1853</c:v>
                </c:pt>
                <c:pt idx="2">
                  <c:v>1810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27-41FC-9EB4-B00ABE16DC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4931679"/>
        <c:axId val="439283183"/>
      </c:barChart>
      <c:catAx>
        <c:axId val="8449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Vaccation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283183"/>
        <c:crosses val="autoZero"/>
        <c:auto val="1"/>
        <c:lblAlgn val="ctr"/>
        <c:lblOffset val="100"/>
        <c:noMultiLvlLbl val="0"/>
      </c:catAx>
      <c:valAx>
        <c:axId val="4392831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Expenses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931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Tim's</a:t>
            </a:r>
            <a:r>
              <a:rPr lang="en-IN" b="1" baseline="0"/>
              <a:t> Total Expense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'[1]3 Vacations'!$H$35:$J$35</c:f>
              <c:strCache>
                <c:ptCount val="3"/>
                <c:pt idx="0">
                  <c:v>Chicago Museum Tour</c:v>
                </c:pt>
                <c:pt idx="1">
                  <c:v>Orlando Theme Parks</c:v>
                </c:pt>
                <c:pt idx="2">
                  <c:v>Carribean Cruise</c:v>
                </c:pt>
              </c:strCache>
            </c:strRef>
          </c:cat>
          <c:val>
            <c:numRef>
              <c:f>'[1]3 Vacations'!$H$36:$J$36</c:f>
              <c:numCache>
                <c:formatCode>General</c:formatCode>
                <c:ptCount val="3"/>
                <c:pt idx="0">
                  <c:v>2948</c:v>
                </c:pt>
                <c:pt idx="1">
                  <c:v>3181</c:v>
                </c:pt>
                <c:pt idx="2">
                  <c:v>3620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AE-4106-ACCF-FB1A7E05BD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9888959"/>
        <c:axId val="756801903"/>
      </c:barChart>
      <c:catAx>
        <c:axId val="1749888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Vaccation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801903"/>
        <c:crosses val="autoZero"/>
        <c:auto val="1"/>
        <c:lblAlgn val="ctr"/>
        <c:lblOffset val="100"/>
        <c:noMultiLvlLbl val="0"/>
      </c:catAx>
      <c:valAx>
        <c:axId val="7568019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Expenses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888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Cost in 2 Years by</a:t>
            </a:r>
            <a:r>
              <a:rPr lang="en-US" b="1" baseline="0"/>
              <a:t> Printers- Susan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'[1]Printer Confusion'!$K$2</c:f>
              <c:strCache>
                <c:ptCount val="1"/>
                <c:pt idx="0">
                  <c:v>Total Cost in 2 Years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'[1]Printer Confusion'!$A$3:$A$5</c:f>
              <c:strCache>
                <c:ptCount val="3"/>
                <c:pt idx="0">
                  <c:v>Epsilon</c:v>
                </c:pt>
                <c:pt idx="1">
                  <c:v>Heavy Package</c:v>
                </c:pt>
                <c:pt idx="2">
                  <c:v>Zero</c:v>
                </c:pt>
              </c:strCache>
            </c:strRef>
          </c:cat>
          <c:val>
            <c:numRef>
              <c:f>'[1]Printer Confusion'!$K$3:$K$5</c:f>
              <c:numCache>
                <c:formatCode>General</c:formatCode>
                <c:ptCount val="3"/>
                <c:pt idx="0">
                  <c:v>1589</c:v>
                </c:pt>
                <c:pt idx="1">
                  <c:v>851</c:v>
                </c:pt>
                <c:pt idx="2">
                  <c:v>811.36363636363637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75-4958-B2BA-F72166FD5E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59594895"/>
        <c:axId val="439166543"/>
      </c:barChart>
      <c:catAx>
        <c:axId val="1859594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Printer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66543"/>
        <c:crosses val="autoZero"/>
        <c:auto val="1"/>
        <c:lblAlgn val="ctr"/>
        <c:lblOffset val="100"/>
        <c:noMultiLvlLbl val="0"/>
      </c:catAx>
      <c:valAx>
        <c:axId val="4391665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Cost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594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Cost in 2 Years by Printers- Tim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'[1]Printer Confusion'!$K$8</c:f>
              <c:strCache>
                <c:ptCount val="1"/>
                <c:pt idx="0">
                  <c:v>Total Cost in 2 Years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'[1]Printer Confusion'!$A$9:$A$11</c:f>
              <c:strCache>
                <c:ptCount val="3"/>
                <c:pt idx="0">
                  <c:v>Epsilon</c:v>
                </c:pt>
                <c:pt idx="1">
                  <c:v>Heavy Package</c:v>
                </c:pt>
                <c:pt idx="2">
                  <c:v>Zero</c:v>
                </c:pt>
              </c:strCache>
            </c:strRef>
          </c:cat>
          <c:val>
            <c:numRef>
              <c:f>'[1]Printer Confusion'!$K$9:$K$11</c:f>
              <c:numCache>
                <c:formatCode>General</c:formatCode>
                <c:ptCount val="3"/>
                <c:pt idx="0">
                  <c:v>52029</c:v>
                </c:pt>
                <c:pt idx="1">
                  <c:v>23549</c:v>
                </c:pt>
                <c:pt idx="2">
                  <c:v>9294.454545454546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C0-465B-80A9-C25679B7A4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59652431"/>
        <c:axId val="439186223"/>
      </c:barChart>
      <c:catAx>
        <c:axId val="1859652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Printer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86223"/>
        <c:crosses val="autoZero"/>
        <c:auto val="1"/>
        <c:lblAlgn val="ctr"/>
        <c:lblOffset val="100"/>
        <c:noMultiLvlLbl val="0"/>
      </c:catAx>
      <c:valAx>
        <c:axId val="4391862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Cost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65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Susan's</a:t>
            </a:r>
            <a:r>
              <a:rPr lang="en-IN" b="1" baseline="0"/>
              <a:t> </a:t>
            </a:r>
            <a:r>
              <a:rPr lang="en-IN" b="1"/>
              <a:t>2 Years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'[1]Cell Phone Bill'!$A$23</c:f>
              <c:strCache>
                <c:ptCount val="1"/>
                <c:pt idx="0">
                  <c:v>Total Cost 2 Years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'[1]Cell Phone Bill'!$B$1:$D$1</c:f>
              <c:strCache>
                <c:ptCount val="3"/>
                <c:pt idx="0">
                  <c:v>X-Mobile</c:v>
                </c:pt>
                <c:pt idx="1">
                  <c:v>Veritium</c:v>
                </c:pt>
                <c:pt idx="2">
                  <c:v>ABC</c:v>
                </c:pt>
              </c:strCache>
            </c:strRef>
          </c:cat>
          <c:val>
            <c:numRef>
              <c:f>'[1]Cell Phone Bill'!$B$23:$D$23</c:f>
              <c:numCache>
                <c:formatCode>General</c:formatCode>
                <c:ptCount val="3"/>
                <c:pt idx="0">
                  <c:v>2364</c:v>
                </c:pt>
                <c:pt idx="1">
                  <c:v>2060</c:v>
                </c:pt>
                <c:pt idx="2">
                  <c:v>1560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BD-4C53-A768-520E1B852F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59613455"/>
        <c:axId val="756707343"/>
      </c:barChart>
      <c:catAx>
        <c:axId val="1859613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Comapany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707343"/>
        <c:crosses val="autoZero"/>
        <c:auto val="1"/>
        <c:lblAlgn val="ctr"/>
        <c:lblOffset val="100"/>
        <c:noMultiLvlLbl val="0"/>
      </c:catAx>
      <c:valAx>
        <c:axId val="7567073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61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Tim's</a:t>
            </a:r>
            <a:r>
              <a:rPr lang="en-IN" b="1" baseline="0"/>
              <a:t> </a:t>
            </a:r>
            <a:r>
              <a:rPr lang="en-IN" b="1"/>
              <a:t>2 Years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'[1]Cell Phone Bill'!$G$23</c:f>
              <c:strCache>
                <c:ptCount val="1"/>
                <c:pt idx="0">
                  <c:v>Total Cost 2 Years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'[1]Cell Phone Bill'!$H$1:$J$1</c:f>
              <c:strCache>
                <c:ptCount val="3"/>
                <c:pt idx="0">
                  <c:v>X-Mobile</c:v>
                </c:pt>
                <c:pt idx="1">
                  <c:v>Veritium</c:v>
                </c:pt>
                <c:pt idx="2">
                  <c:v>ABC</c:v>
                </c:pt>
              </c:strCache>
            </c:strRef>
          </c:cat>
          <c:val>
            <c:numRef>
              <c:f>'[1]Cell Phone Bill'!$H$23:$J$23</c:f>
              <c:numCache>
                <c:formatCode>General</c:formatCode>
                <c:ptCount val="3"/>
                <c:pt idx="0">
                  <c:v>1404</c:v>
                </c:pt>
                <c:pt idx="1">
                  <c:v>1340</c:v>
                </c:pt>
                <c:pt idx="2">
                  <c:v>1320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80-41FA-AB58-7C5CC450EE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5978943"/>
        <c:axId val="439160303"/>
      </c:barChart>
      <c:catAx>
        <c:axId val="1765978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Company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60303"/>
        <c:crosses val="autoZero"/>
        <c:auto val="1"/>
        <c:lblAlgn val="ctr"/>
        <c:lblOffset val="100"/>
        <c:noMultiLvlLbl val="0"/>
      </c:catAx>
      <c:valAx>
        <c:axId val="4391603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978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Susan's</a:t>
            </a:r>
            <a:r>
              <a:rPr lang="en-IN" b="1" baseline="0"/>
              <a:t> </a:t>
            </a:r>
            <a:r>
              <a:rPr lang="en-IN" b="1"/>
              <a:t>Avg Cost/Year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'[1]3 Cars'!$A$22</c:f>
              <c:strCache>
                <c:ptCount val="1"/>
                <c:pt idx="0">
                  <c:v>Avg Cost/Year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'[1]3 Cars'!$B$1:$D$1</c:f>
              <c:strCache>
                <c:ptCount val="3"/>
                <c:pt idx="0">
                  <c:v>Chevy Spark</c:v>
                </c:pt>
                <c:pt idx="1">
                  <c:v>Ford Mustang</c:v>
                </c:pt>
                <c:pt idx="2">
                  <c:v>Cadillac Escalade</c:v>
                </c:pt>
              </c:strCache>
            </c:strRef>
          </c:cat>
          <c:val>
            <c:numRef>
              <c:f>'[1]3 Cars'!$B$22:$D$22</c:f>
              <c:numCache>
                <c:formatCode>General</c:formatCode>
                <c:ptCount val="3"/>
                <c:pt idx="0">
                  <c:v>6825.4285714285706</c:v>
                </c:pt>
                <c:pt idx="1">
                  <c:v>12876.210526315788</c:v>
                </c:pt>
                <c:pt idx="2">
                  <c:v>19627.529411764706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4B-4883-B52E-E8AE367119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76495903"/>
        <c:axId val="756617583"/>
      </c:barChart>
      <c:catAx>
        <c:axId val="18764959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Company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617583"/>
        <c:crosses val="autoZero"/>
        <c:auto val="1"/>
        <c:lblAlgn val="ctr"/>
        <c:lblOffset val="100"/>
        <c:noMultiLvlLbl val="0"/>
      </c:catAx>
      <c:valAx>
        <c:axId val="7566175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</a:t>
                </a:r>
                <a:r>
                  <a:rPr lang="en-IN" baseline="0"/>
                  <a:t> 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495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Tim's Avg Cost/Year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'[1]3 Cars'!$G$22</c:f>
              <c:strCache>
                <c:ptCount val="1"/>
                <c:pt idx="0">
                  <c:v>Avg Cost/Year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'[1]3 Cars'!$H$1:$J$1</c:f>
              <c:strCache>
                <c:ptCount val="3"/>
                <c:pt idx="0">
                  <c:v>Chevy Spark</c:v>
                </c:pt>
                <c:pt idx="1">
                  <c:v>Ford Mustang</c:v>
                </c:pt>
                <c:pt idx="2">
                  <c:v>Cadillac Escalade</c:v>
                </c:pt>
              </c:strCache>
            </c:strRef>
          </c:cat>
          <c:val>
            <c:numRef>
              <c:f>'[1]3 Cars'!$H$22:$J$22</c:f>
              <c:numCache>
                <c:formatCode>General</c:formatCode>
                <c:ptCount val="3"/>
                <c:pt idx="0">
                  <c:v>7521.4285714285706</c:v>
                </c:pt>
                <c:pt idx="1">
                  <c:v>14364.210526315788</c:v>
                </c:pt>
                <c:pt idx="2">
                  <c:v>23083.529411764703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5E-4B31-9C8B-86BF9D305D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76471775"/>
        <c:axId val="756741903"/>
      </c:barChart>
      <c:catAx>
        <c:axId val="1876471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Company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741903"/>
        <c:crosses val="autoZero"/>
        <c:auto val="1"/>
        <c:lblAlgn val="ctr"/>
        <c:lblOffset val="100"/>
        <c:noMultiLvlLbl val="0"/>
      </c:catAx>
      <c:valAx>
        <c:axId val="7567419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</a:t>
                </a:r>
                <a:r>
                  <a:rPr lang="en-IN" baseline="0"/>
                  <a:t> Cost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471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0</xdr:colOff>
      <xdr:row>35</xdr:row>
      <xdr:rowOff>130106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EF7534-01F0-C4CD-1F8B-ACEC0FBC7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72800" cy="65309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0</xdr:colOff>
      <xdr:row>35</xdr:row>
      <xdr:rowOff>168209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310981-1064-0EB3-6DA1-9EA9766A4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72800" cy="65690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18</xdr:row>
      <xdr:rowOff>171450</xdr:rowOff>
    </xdr:from>
    <xdr:to>
      <xdr:col>9</xdr:col>
      <xdr:colOff>0</xdr:colOff>
      <xdr:row>33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7F92BB-0484-4D68-9956-30AF393C07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</xdr:colOff>
      <xdr:row>18</xdr:row>
      <xdr:rowOff>179070</xdr:rowOff>
    </xdr:from>
    <xdr:to>
      <xdr:col>16</xdr:col>
      <xdr:colOff>7620</xdr:colOff>
      <xdr:row>33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20D951-A5F1-4523-9346-7A909BAEA9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0</xdr:colOff>
      <xdr:row>28</xdr:row>
      <xdr:rowOff>76650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A0B1C4-35A2-50D1-7653-C8394F209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72800" cy="519729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7626</xdr:colOff>
      <xdr:row>1</xdr:row>
      <xdr:rowOff>3810</xdr:rowOff>
    </xdr:from>
    <xdr:to>
      <xdr:col>15</xdr:col>
      <xdr:colOff>15240</xdr:colOff>
      <xdr:row>17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AB5079-9D61-49E0-9F32-FFE45EA8CE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7620</xdr:colOff>
      <xdr:row>35</xdr:row>
      <xdr:rowOff>160589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1DAD9-4352-05D8-F6D5-E83A2BBA3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80420" cy="656138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3810</xdr:rowOff>
    </xdr:from>
    <xdr:to>
      <xdr:col>4</xdr:col>
      <xdr:colOff>0</xdr:colOff>
      <xdr:row>52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3F73B5-9616-48FD-B2B5-63001F591A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</xdr:colOff>
      <xdr:row>37</xdr:row>
      <xdr:rowOff>3810</xdr:rowOff>
    </xdr:from>
    <xdr:to>
      <xdr:col>10</xdr:col>
      <xdr:colOff>7620</xdr:colOff>
      <xdr:row>52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861974-98EE-4406-B30D-CA570F8D49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7620</xdr:colOff>
      <xdr:row>35</xdr:row>
      <xdr:rowOff>130106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567A07-A379-0E07-8CEA-6A387CFBD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80420" cy="653090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11</xdr:row>
      <xdr:rowOff>171450</xdr:rowOff>
    </xdr:from>
    <xdr:to>
      <xdr:col>5</xdr:col>
      <xdr:colOff>0</xdr:colOff>
      <xdr:row>26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D6DB76-B1B1-4C75-8706-66698E4F92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281940</xdr:colOff>
      <xdr:row>11</xdr:row>
      <xdr:rowOff>179070</xdr:rowOff>
    </xdr:from>
    <xdr:to>
      <xdr:col>11</xdr:col>
      <xdr:colOff>0</xdr:colOff>
      <xdr:row>26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29EF64-94C3-4192-AF41-5E7C9D9E02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15240</xdr:colOff>
      <xdr:row>35</xdr:row>
      <xdr:rowOff>122485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80E482-723E-5C64-5393-C6DA16E4A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88040" cy="652328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24</xdr:row>
      <xdr:rowOff>3810</xdr:rowOff>
    </xdr:from>
    <xdr:to>
      <xdr:col>3</xdr:col>
      <xdr:colOff>678180</xdr:colOff>
      <xdr:row>39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05D96A-0794-4A47-88B1-AA5532ED3A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23</xdr:row>
      <xdr:rowOff>179070</xdr:rowOff>
    </xdr:from>
    <xdr:to>
      <xdr:col>9</xdr:col>
      <xdr:colOff>693420</xdr:colOff>
      <xdr:row>38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F8AA85-8FFE-4EF8-97A1-6239EED558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0</xdr:colOff>
      <xdr:row>35</xdr:row>
      <xdr:rowOff>152968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6AF9AA-20BE-C85D-B019-2971535A7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72800" cy="655376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3810</xdr:rowOff>
    </xdr:from>
    <xdr:to>
      <xdr:col>3</xdr:col>
      <xdr:colOff>1036320</xdr:colOff>
      <xdr:row>38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F60AF5-93E0-438E-B04E-7309BA403A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601980</xdr:colOff>
      <xdr:row>22</xdr:row>
      <xdr:rowOff>179070</xdr:rowOff>
    </xdr:from>
    <xdr:to>
      <xdr:col>10</xdr:col>
      <xdr:colOff>0</xdr:colOff>
      <xdr:row>37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6F9824-B9AB-40E1-9270-0396B483C6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Week%201%20Video%20Assignment-%20Excel%20from%20Basic.xlsx" TargetMode="External"/><Relationship Id="rId2" Type="http://schemas.openxmlformats.org/officeDocument/2006/relationships/externalLinkPath" Target="https://d.docs.live.net/1b71bf38480e42db/Desktop/Skill%20Nexis%20Internship-%20Data%20Analytics/week%201/Practice%20Assignments/Week%201%20Video%20Assignment-%20Excel%20from%20Basic.xlsx" TargetMode="External"/><Relationship Id="rId1" Type="http://schemas.openxmlformats.org/officeDocument/2006/relationships/externalLinkPath" Target="/1b71bf38480e42db/Desktop/Skill%20Nexis%20Internship-%20Data%20Analytics/week%201/Practice%20Assignments/Week%201%20Video%20Assignment-%20Excel%20from%20Bas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yroll"/>
      <sheetName val="Gradebook"/>
      <sheetName val="Decision Maker"/>
      <sheetName val="Sales Report"/>
      <sheetName val="Sales Report Pivot"/>
      <sheetName val="Car Database"/>
      <sheetName val="Car Database Pivot"/>
      <sheetName val="Monthly Loan Payments"/>
      <sheetName val="School Shopping"/>
      <sheetName val="Cat or Dog"/>
      <sheetName val="3 Vacations"/>
      <sheetName val="Printer Confusion"/>
      <sheetName val="Cell Phone Bill"/>
      <sheetName val="3 C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7">
          <cell r="G17" t="str">
            <v>Wall-Mart</v>
          </cell>
          <cell r="H17" t="str">
            <v>Dollar Trap</v>
          </cell>
          <cell r="I17" t="str">
            <v>Office Repo</v>
          </cell>
          <cell r="L17" t="str">
            <v>Wall-Mart</v>
          </cell>
          <cell r="M17" t="str">
            <v>Dollar Trap</v>
          </cell>
          <cell r="N17" t="str">
            <v>Office Repo</v>
          </cell>
        </row>
        <row r="18">
          <cell r="G18">
            <v>82.79</v>
          </cell>
          <cell r="H18">
            <v>87.539999999999992</v>
          </cell>
          <cell r="I18">
            <v>103.28999999999999</v>
          </cell>
          <cell r="L18">
            <v>71.39</v>
          </cell>
          <cell r="M18">
            <v>68.59</v>
          </cell>
          <cell r="N18">
            <v>85.139999999999986</v>
          </cell>
        </row>
      </sheetData>
      <sheetData sheetId="9">
        <row r="17">
          <cell r="B17" t="str">
            <v>Dog</v>
          </cell>
          <cell r="C17" t="str">
            <v>Cat</v>
          </cell>
        </row>
        <row r="18">
          <cell r="B18">
            <v>644</v>
          </cell>
          <cell r="C18">
            <v>559.5</v>
          </cell>
        </row>
      </sheetData>
      <sheetData sheetId="10">
        <row r="35">
          <cell r="B35" t="str">
            <v>Chicago Museum Tour</v>
          </cell>
          <cell r="C35" t="str">
            <v>Orlando Theme Parks</v>
          </cell>
          <cell r="D35" t="str">
            <v>Carribean Cruise</v>
          </cell>
          <cell r="H35" t="str">
            <v>Chicago Museum Tour</v>
          </cell>
          <cell r="I35" t="str">
            <v>Orlando Theme Parks</v>
          </cell>
          <cell r="J35" t="str">
            <v>Carribean Cruise</v>
          </cell>
        </row>
        <row r="36">
          <cell r="B36">
            <v>1854</v>
          </cell>
          <cell r="C36">
            <v>1853</v>
          </cell>
          <cell r="D36">
            <v>1810</v>
          </cell>
          <cell r="H36">
            <v>2948</v>
          </cell>
          <cell r="I36">
            <v>3181</v>
          </cell>
          <cell r="J36">
            <v>3620</v>
          </cell>
        </row>
      </sheetData>
      <sheetData sheetId="11">
        <row r="2">
          <cell r="K2" t="str">
            <v>Total Cost in 2 Years</v>
          </cell>
        </row>
        <row r="3">
          <cell r="A3" t="str">
            <v>Epsilon</v>
          </cell>
          <cell r="K3">
            <v>1589</v>
          </cell>
        </row>
        <row r="4">
          <cell r="A4" t="str">
            <v>Heavy Package</v>
          </cell>
          <cell r="K4">
            <v>851</v>
          </cell>
        </row>
        <row r="5">
          <cell r="A5" t="str">
            <v>Zero</v>
          </cell>
          <cell r="K5">
            <v>811.36363636363637</v>
          </cell>
        </row>
        <row r="8">
          <cell r="K8" t="str">
            <v>Total Cost in 2 Years</v>
          </cell>
        </row>
        <row r="9">
          <cell r="A9" t="str">
            <v>Epsilon</v>
          </cell>
          <cell r="K9">
            <v>52029</v>
          </cell>
        </row>
        <row r="10">
          <cell r="A10" t="str">
            <v>Heavy Package</v>
          </cell>
          <cell r="K10">
            <v>23549</v>
          </cell>
        </row>
        <row r="11">
          <cell r="A11" t="str">
            <v>Zero</v>
          </cell>
          <cell r="K11">
            <v>9294.454545454546</v>
          </cell>
        </row>
      </sheetData>
      <sheetData sheetId="12">
        <row r="1">
          <cell r="B1" t="str">
            <v>X-Mobile</v>
          </cell>
          <cell r="C1" t="str">
            <v>Veritium</v>
          </cell>
          <cell r="D1" t="str">
            <v>ABC</v>
          </cell>
          <cell r="H1" t="str">
            <v>X-Mobile</v>
          </cell>
          <cell r="I1" t="str">
            <v>Veritium</v>
          </cell>
          <cell r="J1" t="str">
            <v>ABC</v>
          </cell>
        </row>
        <row r="23">
          <cell r="A23" t="str">
            <v>Total Cost 2 Years</v>
          </cell>
          <cell r="B23">
            <v>2364</v>
          </cell>
          <cell r="C23">
            <v>2060</v>
          </cell>
          <cell r="D23">
            <v>1560</v>
          </cell>
          <cell r="G23" t="str">
            <v>Total Cost 2 Years</v>
          </cell>
          <cell r="H23">
            <v>1404</v>
          </cell>
          <cell r="I23">
            <v>1340</v>
          </cell>
          <cell r="J23">
            <v>1320</v>
          </cell>
        </row>
      </sheetData>
      <sheetData sheetId="13">
        <row r="1">
          <cell r="B1" t="str">
            <v>Chevy Spark</v>
          </cell>
          <cell r="C1" t="str">
            <v>Ford Mustang</v>
          </cell>
          <cell r="D1" t="str">
            <v>Cadillac Escalade</v>
          </cell>
          <cell r="H1" t="str">
            <v>Chevy Spark</v>
          </cell>
          <cell r="I1" t="str">
            <v>Ford Mustang</v>
          </cell>
          <cell r="J1" t="str">
            <v>Cadillac Escalade</v>
          </cell>
        </row>
        <row r="22">
          <cell r="A22" t="str">
            <v>Avg Cost/Year</v>
          </cell>
          <cell r="B22">
            <v>6825.4285714285706</v>
          </cell>
          <cell r="C22">
            <v>12876.210526315788</v>
          </cell>
          <cell r="D22">
            <v>19627.529411764706</v>
          </cell>
          <cell r="G22" t="str">
            <v>Avg Cost/Year</v>
          </cell>
          <cell r="H22">
            <v>7521.4285714285706</v>
          </cell>
          <cell r="I22">
            <v>14364.210526315788</v>
          </cell>
          <cell r="J22">
            <v>23083.529411764703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B0D48-BD86-4390-82FF-6CF511DC9EAB}">
  <dimension ref="A1"/>
  <sheetViews>
    <sheetView tabSelected="1" workbookViewId="0">
      <selection activeCell="X11" sqref="X1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A51A6-120D-4B56-A024-A9E75340D014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65388-99A1-4D2B-AFB7-473D988BB180}">
  <dimension ref="A1:N18"/>
  <sheetViews>
    <sheetView workbookViewId="0">
      <selection activeCell="G18" sqref="G18"/>
    </sheetView>
  </sheetViews>
  <sheetFormatPr defaultRowHeight="14.4" x14ac:dyDescent="0.3"/>
  <cols>
    <col min="1" max="1" width="20.33203125" bestFit="1" customWidth="1"/>
    <col min="2" max="2" width="14.109375" bestFit="1" customWidth="1"/>
    <col min="3" max="3" width="13" customWidth="1"/>
    <col min="4" max="4" width="11.44140625" customWidth="1"/>
    <col min="5" max="5" width="9.77734375" bestFit="1" customWidth="1"/>
    <col min="6" max="6" width="12.77734375" bestFit="1" customWidth="1"/>
    <col min="7" max="7" width="9.44140625" bestFit="1" customWidth="1"/>
    <col min="8" max="8" width="10.109375" bestFit="1" customWidth="1"/>
    <col min="9" max="9" width="10.77734375" bestFit="1" customWidth="1"/>
    <col min="11" max="11" width="10.21875" customWidth="1"/>
    <col min="12" max="12" width="11.77734375" customWidth="1"/>
    <col min="13" max="13" width="11.109375" customWidth="1"/>
    <col min="14" max="14" width="13.44140625" customWidth="1"/>
  </cols>
  <sheetData>
    <row r="1" spans="1:14" ht="25.8" x14ac:dyDescent="0.5">
      <c r="A1" s="1"/>
      <c r="B1" s="2" t="s">
        <v>0</v>
      </c>
      <c r="C1" s="2" t="s">
        <v>1</v>
      </c>
      <c r="D1" s="2" t="s">
        <v>2</v>
      </c>
      <c r="F1" s="3" t="s">
        <v>3</v>
      </c>
      <c r="G1" s="4" t="s">
        <v>4</v>
      </c>
      <c r="H1" s="4" t="s">
        <v>1</v>
      </c>
      <c r="I1" s="4" t="s">
        <v>2</v>
      </c>
      <c r="K1" s="3" t="s">
        <v>5</v>
      </c>
      <c r="L1" s="5" t="s">
        <v>4</v>
      </c>
      <c r="M1" s="5" t="s">
        <v>1</v>
      </c>
      <c r="N1" s="5" t="s">
        <v>2</v>
      </c>
    </row>
    <row r="2" spans="1:14" x14ac:dyDescent="0.3">
      <c r="A2" s="1" t="s">
        <v>6</v>
      </c>
      <c r="B2" s="6">
        <v>0.5</v>
      </c>
      <c r="C2" s="7">
        <v>0.4</v>
      </c>
      <c r="D2" s="7">
        <v>1.4</v>
      </c>
      <c r="F2" s="8">
        <v>3</v>
      </c>
      <c r="G2" s="9">
        <f t="shared" ref="G2:G16" si="0">B2*F2</f>
        <v>1.5</v>
      </c>
      <c r="H2" s="9">
        <f t="shared" ref="H2:H16" si="1">C2*F2</f>
        <v>1.2000000000000002</v>
      </c>
      <c r="I2" s="9">
        <f t="shared" ref="I2:I16" si="2">D2*F2</f>
        <v>4.1999999999999993</v>
      </c>
      <c r="K2" s="10">
        <v>5</v>
      </c>
      <c r="L2" s="11">
        <f>B2*K2</f>
        <v>2.5</v>
      </c>
      <c r="M2" s="11">
        <f>C2*K2</f>
        <v>2</v>
      </c>
      <c r="N2" s="11">
        <f>D2*K2</f>
        <v>7</v>
      </c>
    </row>
    <row r="3" spans="1:14" x14ac:dyDescent="0.3">
      <c r="A3" s="1" t="s">
        <v>7</v>
      </c>
      <c r="B3" s="6">
        <v>28</v>
      </c>
      <c r="C3" s="7">
        <v>33</v>
      </c>
      <c r="D3" s="7">
        <v>31</v>
      </c>
      <c r="F3" s="8">
        <v>1</v>
      </c>
      <c r="G3" s="9">
        <f t="shared" si="0"/>
        <v>28</v>
      </c>
      <c r="H3" s="9">
        <f t="shared" si="1"/>
        <v>33</v>
      </c>
      <c r="I3" s="9">
        <f t="shared" si="2"/>
        <v>31</v>
      </c>
      <c r="K3" s="10">
        <v>1</v>
      </c>
      <c r="L3" s="11">
        <f t="shared" ref="L3:L16" si="3">B3*K3</f>
        <v>28</v>
      </c>
      <c r="M3" s="11">
        <f t="shared" ref="M3:M16" si="4">C3*K3</f>
        <v>33</v>
      </c>
      <c r="N3" s="11">
        <f t="shared" ref="N3:N16" si="5">D3*K3</f>
        <v>31</v>
      </c>
    </row>
    <row r="4" spans="1:14" x14ac:dyDescent="0.3">
      <c r="A4" s="1" t="s">
        <v>8</v>
      </c>
      <c r="B4" s="6">
        <v>1.8</v>
      </c>
      <c r="C4" s="7">
        <v>1</v>
      </c>
      <c r="D4" s="7">
        <v>2</v>
      </c>
      <c r="F4" s="8">
        <v>7</v>
      </c>
      <c r="G4" s="9">
        <f t="shared" si="0"/>
        <v>12.6</v>
      </c>
      <c r="H4" s="9">
        <f t="shared" si="1"/>
        <v>7</v>
      </c>
      <c r="I4" s="9">
        <f t="shared" si="2"/>
        <v>14</v>
      </c>
      <c r="K4" s="10">
        <v>4</v>
      </c>
      <c r="L4" s="11">
        <f t="shared" si="3"/>
        <v>7.2</v>
      </c>
      <c r="M4" s="11">
        <f t="shared" si="4"/>
        <v>4</v>
      </c>
      <c r="N4" s="11">
        <f t="shared" si="5"/>
        <v>8</v>
      </c>
    </row>
    <row r="5" spans="1:14" x14ac:dyDescent="0.3">
      <c r="A5" s="1" t="s">
        <v>9</v>
      </c>
      <c r="B5" s="6">
        <v>1.2</v>
      </c>
      <c r="C5" s="7">
        <v>0.8</v>
      </c>
      <c r="D5" s="7">
        <v>1.5</v>
      </c>
      <c r="F5" s="8">
        <v>1</v>
      </c>
      <c r="G5" s="9">
        <f t="shared" si="0"/>
        <v>1.2</v>
      </c>
      <c r="H5" s="9">
        <f t="shared" si="1"/>
        <v>0.8</v>
      </c>
      <c r="I5" s="9">
        <f t="shared" si="2"/>
        <v>1.5</v>
      </c>
      <c r="K5" s="10">
        <v>2</v>
      </c>
      <c r="L5" s="11">
        <f t="shared" si="3"/>
        <v>2.4</v>
      </c>
      <c r="M5" s="11">
        <f t="shared" si="4"/>
        <v>1.6</v>
      </c>
      <c r="N5" s="11">
        <f t="shared" si="5"/>
        <v>3</v>
      </c>
    </row>
    <row r="6" spans="1:14" x14ac:dyDescent="0.3">
      <c r="A6" s="1" t="s">
        <v>10</v>
      </c>
      <c r="B6" s="6">
        <v>2.4</v>
      </c>
      <c r="C6" s="7">
        <v>1.4</v>
      </c>
      <c r="D6" s="7">
        <v>2.4</v>
      </c>
      <c r="F6" s="8">
        <v>2</v>
      </c>
      <c r="G6" s="9">
        <f t="shared" si="0"/>
        <v>4.8</v>
      </c>
      <c r="H6" s="9">
        <f t="shared" si="1"/>
        <v>2.8</v>
      </c>
      <c r="I6" s="9">
        <f t="shared" si="2"/>
        <v>4.8</v>
      </c>
      <c r="K6" s="10">
        <v>2</v>
      </c>
      <c r="L6" s="11">
        <f t="shared" si="3"/>
        <v>4.8</v>
      </c>
      <c r="M6" s="11">
        <f t="shared" si="4"/>
        <v>2.8</v>
      </c>
      <c r="N6" s="11">
        <f t="shared" si="5"/>
        <v>4.8</v>
      </c>
    </row>
    <row r="7" spans="1:14" x14ac:dyDescent="0.3">
      <c r="A7" s="1" t="s">
        <v>11</v>
      </c>
      <c r="B7" s="6">
        <v>0.9</v>
      </c>
      <c r="C7" s="7">
        <v>0.2</v>
      </c>
      <c r="D7" s="7">
        <v>0.8</v>
      </c>
      <c r="F7" s="8">
        <v>2</v>
      </c>
      <c r="G7" s="9">
        <f t="shared" si="0"/>
        <v>1.8</v>
      </c>
      <c r="H7" s="9">
        <f t="shared" si="1"/>
        <v>0.4</v>
      </c>
      <c r="I7" s="9">
        <f t="shared" si="2"/>
        <v>1.6</v>
      </c>
      <c r="K7" s="10">
        <v>2</v>
      </c>
      <c r="L7" s="11">
        <f t="shared" si="3"/>
        <v>1.8</v>
      </c>
      <c r="M7" s="11">
        <f t="shared" si="4"/>
        <v>0.4</v>
      </c>
      <c r="N7" s="11">
        <f t="shared" si="5"/>
        <v>1.6</v>
      </c>
    </row>
    <row r="8" spans="1:14" x14ac:dyDescent="0.3">
      <c r="A8" s="1" t="s">
        <v>12</v>
      </c>
      <c r="B8" s="6">
        <v>0.99</v>
      </c>
      <c r="C8" s="7">
        <v>0.59</v>
      </c>
      <c r="D8" s="7">
        <v>2.59</v>
      </c>
      <c r="F8" s="8">
        <v>1</v>
      </c>
      <c r="G8" s="9">
        <f t="shared" si="0"/>
        <v>0.99</v>
      </c>
      <c r="H8" s="9">
        <f t="shared" si="1"/>
        <v>0.59</v>
      </c>
      <c r="I8" s="9">
        <f t="shared" si="2"/>
        <v>2.59</v>
      </c>
      <c r="K8" s="10">
        <v>1</v>
      </c>
      <c r="L8" s="11">
        <f t="shared" si="3"/>
        <v>0.99</v>
      </c>
      <c r="M8" s="11">
        <f t="shared" si="4"/>
        <v>0.59</v>
      </c>
      <c r="N8" s="11">
        <f t="shared" si="5"/>
        <v>2.59</v>
      </c>
    </row>
    <row r="9" spans="1:14" x14ac:dyDescent="0.3">
      <c r="A9" s="1" t="s">
        <v>13</v>
      </c>
      <c r="B9" s="6">
        <v>1.25</v>
      </c>
      <c r="C9" s="7">
        <v>3.25</v>
      </c>
      <c r="D9" s="7">
        <v>2.15</v>
      </c>
      <c r="F9" s="8">
        <v>4</v>
      </c>
      <c r="G9" s="9">
        <f t="shared" si="0"/>
        <v>5</v>
      </c>
      <c r="H9" s="9">
        <f t="shared" si="1"/>
        <v>13</v>
      </c>
      <c r="I9" s="9">
        <f t="shared" si="2"/>
        <v>8.6</v>
      </c>
      <c r="K9" s="10">
        <v>1</v>
      </c>
      <c r="L9" s="11">
        <f t="shared" si="3"/>
        <v>1.25</v>
      </c>
      <c r="M9" s="11">
        <f t="shared" si="4"/>
        <v>3.25</v>
      </c>
      <c r="N9" s="11">
        <f t="shared" si="5"/>
        <v>2.15</v>
      </c>
    </row>
    <row r="10" spans="1:14" x14ac:dyDescent="0.3">
      <c r="A10" s="1" t="s">
        <v>14</v>
      </c>
      <c r="B10" s="6">
        <v>9.5</v>
      </c>
      <c r="C10" s="7">
        <v>14</v>
      </c>
      <c r="D10" s="7">
        <v>13</v>
      </c>
      <c r="F10" s="8">
        <v>1</v>
      </c>
      <c r="G10" s="9">
        <f t="shared" si="0"/>
        <v>9.5</v>
      </c>
      <c r="H10" s="9">
        <f t="shared" si="1"/>
        <v>14</v>
      </c>
      <c r="I10" s="9">
        <f t="shared" si="2"/>
        <v>13</v>
      </c>
      <c r="K10" s="10">
        <v>1</v>
      </c>
      <c r="L10" s="11">
        <f t="shared" si="3"/>
        <v>9.5</v>
      </c>
      <c r="M10" s="11">
        <f t="shared" si="4"/>
        <v>14</v>
      </c>
      <c r="N10" s="11">
        <f t="shared" si="5"/>
        <v>13</v>
      </c>
    </row>
    <row r="11" spans="1:14" x14ac:dyDescent="0.3">
      <c r="A11" s="1" t="s">
        <v>15</v>
      </c>
      <c r="B11" s="6">
        <v>4.55</v>
      </c>
      <c r="C11" s="7">
        <v>2.5499999999999998</v>
      </c>
      <c r="D11" s="7">
        <v>6</v>
      </c>
      <c r="F11" s="8">
        <v>1</v>
      </c>
      <c r="G11" s="9">
        <f t="shared" si="0"/>
        <v>4.55</v>
      </c>
      <c r="H11" s="9">
        <f t="shared" si="1"/>
        <v>2.5499999999999998</v>
      </c>
      <c r="I11" s="9">
        <f t="shared" si="2"/>
        <v>6</v>
      </c>
      <c r="K11" s="10">
        <v>1</v>
      </c>
      <c r="L11" s="11">
        <f t="shared" si="3"/>
        <v>4.55</v>
      </c>
      <c r="M11" s="11">
        <f t="shared" si="4"/>
        <v>2.5499999999999998</v>
      </c>
      <c r="N11" s="11">
        <f t="shared" si="5"/>
        <v>6</v>
      </c>
    </row>
    <row r="12" spans="1:14" x14ac:dyDescent="0.3">
      <c r="A12" s="1" t="s">
        <v>16</v>
      </c>
      <c r="B12" s="6">
        <v>4.2</v>
      </c>
      <c r="C12" s="7">
        <v>2.2000000000000002</v>
      </c>
      <c r="D12" s="7">
        <v>3</v>
      </c>
      <c r="F12" s="8">
        <v>1</v>
      </c>
      <c r="G12" s="9">
        <f t="shared" si="0"/>
        <v>4.2</v>
      </c>
      <c r="H12" s="9">
        <f t="shared" si="1"/>
        <v>2.2000000000000002</v>
      </c>
      <c r="I12" s="9">
        <f t="shared" si="2"/>
        <v>3</v>
      </c>
      <c r="K12" s="10">
        <v>2</v>
      </c>
      <c r="L12" s="11">
        <f t="shared" si="3"/>
        <v>8.4</v>
      </c>
      <c r="M12" s="11">
        <f t="shared" si="4"/>
        <v>4.4000000000000004</v>
      </c>
      <c r="N12" s="11">
        <f t="shared" si="5"/>
        <v>6</v>
      </c>
    </row>
    <row r="13" spans="1:14" x14ac:dyDescent="0.3">
      <c r="A13" s="1" t="s">
        <v>17</v>
      </c>
      <c r="B13" s="6">
        <v>3.9</v>
      </c>
      <c r="C13" s="7">
        <v>5</v>
      </c>
      <c r="D13" s="7">
        <v>8</v>
      </c>
      <c r="F13" s="8">
        <v>1</v>
      </c>
      <c r="G13" s="9">
        <f t="shared" si="0"/>
        <v>3.9</v>
      </c>
      <c r="H13" s="9">
        <f t="shared" si="1"/>
        <v>5</v>
      </c>
      <c r="I13" s="9">
        <f t="shared" si="2"/>
        <v>8</v>
      </c>
      <c r="K13" s="10">
        <v>0</v>
      </c>
      <c r="L13" s="11">
        <f t="shared" si="3"/>
        <v>0</v>
      </c>
      <c r="M13" s="11">
        <f t="shared" si="4"/>
        <v>0</v>
      </c>
      <c r="N13" s="11">
        <f t="shared" si="5"/>
        <v>0</v>
      </c>
    </row>
    <row r="14" spans="1:14" x14ac:dyDescent="0.3">
      <c r="A14" s="1" t="s">
        <v>18</v>
      </c>
      <c r="B14" s="6">
        <v>1</v>
      </c>
      <c r="C14" s="7">
        <v>2</v>
      </c>
      <c r="D14" s="7">
        <v>1</v>
      </c>
      <c r="F14" s="8">
        <v>1</v>
      </c>
      <c r="G14" s="9">
        <f t="shared" si="0"/>
        <v>1</v>
      </c>
      <c r="H14" s="9">
        <f t="shared" si="1"/>
        <v>2</v>
      </c>
      <c r="I14" s="9">
        <f t="shared" si="2"/>
        <v>1</v>
      </c>
      <c r="K14" s="10">
        <v>0</v>
      </c>
      <c r="L14" s="11">
        <f t="shared" si="3"/>
        <v>0</v>
      </c>
      <c r="M14" s="11">
        <f t="shared" si="4"/>
        <v>0</v>
      </c>
      <c r="N14" s="11">
        <f t="shared" si="5"/>
        <v>0</v>
      </c>
    </row>
    <row r="15" spans="1:14" x14ac:dyDescent="0.3">
      <c r="A15" s="1" t="s">
        <v>19</v>
      </c>
      <c r="B15" s="6">
        <v>1.75</v>
      </c>
      <c r="C15" s="7">
        <v>2</v>
      </c>
      <c r="D15" s="7">
        <v>1</v>
      </c>
      <c r="F15" s="8">
        <v>1</v>
      </c>
      <c r="G15" s="9">
        <f t="shared" si="0"/>
        <v>1.75</v>
      </c>
      <c r="H15" s="9">
        <f t="shared" si="1"/>
        <v>2</v>
      </c>
      <c r="I15" s="9">
        <f t="shared" si="2"/>
        <v>1</v>
      </c>
      <c r="K15" s="10">
        <v>0</v>
      </c>
      <c r="L15" s="11">
        <f t="shared" si="3"/>
        <v>0</v>
      </c>
      <c r="M15" s="11">
        <f t="shared" si="4"/>
        <v>0</v>
      </c>
      <c r="N15" s="11">
        <f t="shared" si="5"/>
        <v>0</v>
      </c>
    </row>
    <row r="16" spans="1:14" x14ac:dyDescent="0.3">
      <c r="A16" s="1" t="s">
        <v>20</v>
      </c>
      <c r="B16" s="6">
        <v>2</v>
      </c>
      <c r="C16" s="7">
        <v>1</v>
      </c>
      <c r="D16" s="7">
        <v>3</v>
      </c>
      <c r="F16" s="8">
        <v>1</v>
      </c>
      <c r="G16" s="9">
        <f t="shared" si="0"/>
        <v>2</v>
      </c>
      <c r="H16" s="9">
        <f t="shared" si="1"/>
        <v>1</v>
      </c>
      <c r="I16" s="9">
        <f t="shared" si="2"/>
        <v>3</v>
      </c>
      <c r="K16" s="10">
        <v>0</v>
      </c>
      <c r="L16" s="11">
        <f t="shared" si="3"/>
        <v>0</v>
      </c>
      <c r="M16" s="11">
        <f t="shared" si="4"/>
        <v>0</v>
      </c>
      <c r="N16" s="11">
        <f t="shared" si="5"/>
        <v>0</v>
      </c>
    </row>
    <row r="17" spans="2:14" x14ac:dyDescent="0.3">
      <c r="G17" s="12" t="s">
        <v>4</v>
      </c>
      <c r="H17" s="12" t="s">
        <v>1</v>
      </c>
      <c r="I17" s="12" t="s">
        <v>2</v>
      </c>
      <c r="L17" s="12" t="s">
        <v>4</v>
      </c>
      <c r="M17" s="12" t="s">
        <v>1</v>
      </c>
      <c r="N17" s="12" t="s">
        <v>2</v>
      </c>
    </row>
    <row r="18" spans="2:14" x14ac:dyDescent="0.3">
      <c r="B18" s="13"/>
      <c r="C18" s="14"/>
      <c r="D18" s="13"/>
      <c r="F18" s="13" t="s">
        <v>21</v>
      </c>
      <c r="G18" s="14">
        <f>SUM(G2:G16)</f>
        <v>82.79</v>
      </c>
      <c r="H18" s="14">
        <f t="shared" ref="H18:I18" si="6">SUM(H2:H16)</f>
        <v>87.539999999999992</v>
      </c>
      <c r="I18" s="14">
        <f t="shared" si="6"/>
        <v>103.28999999999999</v>
      </c>
      <c r="K18" s="13" t="s">
        <v>21</v>
      </c>
      <c r="L18" s="14">
        <f>SUM(L2:L16)</f>
        <v>71.39</v>
      </c>
      <c r="M18" s="14">
        <f>SUM(M2:M16)</f>
        <v>68.59</v>
      </c>
      <c r="N18" s="14">
        <f>SUM(N2:N16)</f>
        <v>85.139999999999986</v>
      </c>
    </row>
  </sheetData>
  <conditionalFormatting sqref="C18">
    <cfRule type="top10" dxfId="21" priority="5" bottom="1" rank="1"/>
  </conditionalFormatting>
  <conditionalFormatting sqref="G17">
    <cfRule type="cellIs" dxfId="20" priority="1" operator="equal">
      <formula>"Wall-Mart"</formula>
    </cfRule>
  </conditionalFormatting>
  <conditionalFormatting sqref="G18:I18">
    <cfRule type="top10" dxfId="19" priority="4" bottom="1" rank="1"/>
  </conditionalFormatting>
  <conditionalFormatting sqref="L18:N18">
    <cfRule type="top10" dxfId="18" priority="3" bottom="1" rank="1"/>
  </conditionalFormatting>
  <conditionalFormatting sqref="M17">
    <cfRule type="cellIs" dxfId="17" priority="2" operator="equal">
      <formula>"Dollar Trap"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51406-B22B-4A99-B470-4E733A74C66C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E61AA-019F-4516-9067-6C413BF65A31}">
  <dimension ref="A1:E32"/>
  <sheetViews>
    <sheetView workbookViewId="0">
      <selection activeCell="I23" sqref="I23"/>
    </sheetView>
  </sheetViews>
  <sheetFormatPr defaultRowHeight="14.4" x14ac:dyDescent="0.3"/>
  <cols>
    <col min="1" max="1" width="19.33203125" bestFit="1" customWidth="1"/>
    <col min="2" max="2" width="18.44140625" customWidth="1"/>
    <col min="4" max="4" width="16.33203125" customWidth="1"/>
  </cols>
  <sheetData>
    <row r="1" spans="1:4" x14ac:dyDescent="0.3">
      <c r="A1" s="13"/>
      <c r="B1" s="12" t="s">
        <v>22</v>
      </c>
      <c r="C1" s="12" t="s">
        <v>23</v>
      </c>
    </row>
    <row r="2" spans="1:4" x14ac:dyDescent="0.3">
      <c r="A2" s="15" t="s">
        <v>24</v>
      </c>
      <c r="B2" s="16"/>
      <c r="C2" s="16"/>
      <c r="D2" s="12"/>
    </row>
    <row r="3" spans="1:4" x14ac:dyDescent="0.3">
      <c r="A3" s="17" t="s">
        <v>25</v>
      </c>
      <c r="B3" s="18">
        <v>50</v>
      </c>
      <c r="C3" s="19">
        <v>90</v>
      </c>
      <c r="D3" s="14"/>
    </row>
    <row r="4" spans="1:4" x14ac:dyDescent="0.3">
      <c r="A4" s="17" t="s">
        <v>26</v>
      </c>
      <c r="B4" s="18">
        <v>2.5</v>
      </c>
      <c r="C4" s="19">
        <v>2</v>
      </c>
      <c r="D4" s="14"/>
    </row>
    <row r="5" spans="1:4" x14ac:dyDescent="0.3">
      <c r="A5" s="17" t="s">
        <v>27</v>
      </c>
      <c r="B5" s="18">
        <v>5.5</v>
      </c>
      <c r="C5" s="19">
        <v>4.5</v>
      </c>
      <c r="D5" s="14"/>
    </row>
    <row r="6" spans="1:4" x14ac:dyDescent="0.3">
      <c r="A6" s="17" t="s">
        <v>28</v>
      </c>
      <c r="B6" s="18">
        <v>7</v>
      </c>
      <c r="C6" s="19">
        <v>7</v>
      </c>
      <c r="D6" s="14"/>
    </row>
    <row r="7" spans="1:4" x14ac:dyDescent="0.3">
      <c r="A7" s="17" t="s">
        <v>29</v>
      </c>
      <c r="B7" s="18">
        <v>3</v>
      </c>
      <c r="C7" s="19">
        <v>0</v>
      </c>
      <c r="D7" s="14"/>
    </row>
    <row r="8" spans="1:4" x14ac:dyDescent="0.3">
      <c r="A8" s="17" t="s">
        <v>30</v>
      </c>
      <c r="B8" s="18">
        <f>SUM(B3:B7)</f>
        <v>68</v>
      </c>
      <c r="C8" s="19">
        <f>SUM(C3:C7)</f>
        <v>103.5</v>
      </c>
      <c r="D8" s="14"/>
    </row>
    <row r="9" spans="1:4" x14ac:dyDescent="0.3">
      <c r="B9" s="20"/>
      <c r="C9" s="21"/>
      <c r="D9" s="14"/>
    </row>
    <row r="10" spans="1:4" x14ac:dyDescent="0.3">
      <c r="A10" s="22" t="s">
        <v>31</v>
      </c>
      <c r="B10" s="23"/>
      <c r="C10" s="23"/>
    </row>
    <row r="11" spans="1:4" x14ac:dyDescent="0.3">
      <c r="A11" s="23" t="s">
        <v>32</v>
      </c>
      <c r="B11" s="24">
        <v>21</v>
      </c>
      <c r="C11" s="25">
        <v>11</v>
      </c>
      <c r="D11" s="14"/>
    </row>
    <row r="12" spans="1:4" x14ac:dyDescent="0.3">
      <c r="A12" s="23" t="s">
        <v>33</v>
      </c>
      <c r="B12" s="26">
        <v>0</v>
      </c>
      <c r="C12" s="25">
        <v>8</v>
      </c>
    </row>
    <row r="13" spans="1:4" x14ac:dyDescent="0.3">
      <c r="A13" s="23" t="s">
        <v>34</v>
      </c>
      <c r="B13" s="26">
        <v>3</v>
      </c>
      <c r="C13" s="25">
        <v>0</v>
      </c>
    </row>
    <row r="14" spans="1:4" x14ac:dyDescent="0.3">
      <c r="A14" s="23" t="s">
        <v>35</v>
      </c>
      <c r="B14" s="25">
        <f>SUM(B11:B13)</f>
        <v>24</v>
      </c>
      <c r="C14" s="25">
        <f>SUM(C11:C13)</f>
        <v>19</v>
      </c>
      <c r="D14" s="12"/>
    </row>
    <row r="15" spans="1:4" x14ac:dyDescent="0.3">
      <c r="A15" s="23" t="s">
        <v>36</v>
      </c>
      <c r="B15" s="24">
        <f>B14*2</f>
        <v>48</v>
      </c>
      <c r="C15" s="24">
        <f>C14*2</f>
        <v>38</v>
      </c>
      <c r="D15" s="14"/>
    </row>
    <row r="16" spans="1:4" x14ac:dyDescent="0.3">
      <c r="B16" s="14"/>
      <c r="C16" s="14"/>
      <c r="D16" s="14"/>
    </row>
    <row r="17" spans="1:5" x14ac:dyDescent="0.3">
      <c r="B17" s="27" t="s">
        <v>22</v>
      </c>
      <c r="C17" s="12" t="s">
        <v>23</v>
      </c>
      <c r="D17" s="14"/>
    </row>
    <row r="18" spans="1:5" x14ac:dyDescent="0.3">
      <c r="A18" t="s">
        <v>37</v>
      </c>
      <c r="B18" s="14">
        <f>SUM(B15*12,B8)</f>
        <v>644</v>
      </c>
      <c r="C18" s="14">
        <f>SUM(C15*12,C8)</f>
        <v>559.5</v>
      </c>
      <c r="D18" s="14"/>
    </row>
    <row r="19" spans="1:5" x14ac:dyDescent="0.3">
      <c r="B19" s="14"/>
      <c r="C19" s="21"/>
      <c r="D19" s="14"/>
    </row>
    <row r="20" spans="1:5" x14ac:dyDescent="0.3">
      <c r="A20" s="29" t="s">
        <v>38</v>
      </c>
      <c r="B20" s="30"/>
      <c r="C20" s="31"/>
      <c r="D20" s="30"/>
      <c r="E20" s="30">
        <f>B18-C18</f>
        <v>84.5</v>
      </c>
    </row>
    <row r="21" spans="1:5" x14ac:dyDescent="0.3">
      <c r="B21" s="14"/>
      <c r="C21" s="21"/>
      <c r="D21" s="14"/>
    </row>
    <row r="22" spans="1:5" x14ac:dyDescent="0.3">
      <c r="B22" s="14"/>
      <c r="C22" s="21"/>
      <c r="D22" s="14"/>
    </row>
    <row r="24" spans="1:5" x14ac:dyDescent="0.3">
      <c r="B24" s="13"/>
      <c r="D24" s="14"/>
    </row>
    <row r="26" spans="1:5" x14ac:dyDescent="0.3">
      <c r="A26" s="13"/>
    </row>
    <row r="27" spans="1:5" x14ac:dyDescent="0.3">
      <c r="A27" s="13"/>
      <c r="B27" s="14"/>
    </row>
    <row r="28" spans="1:5" x14ac:dyDescent="0.3">
      <c r="A28" s="13"/>
      <c r="B28" s="14"/>
    </row>
    <row r="30" spans="1:5" x14ac:dyDescent="0.3">
      <c r="A30" s="54"/>
      <c r="B30" s="54"/>
      <c r="C30" s="54"/>
      <c r="D30" s="54"/>
      <c r="E30" s="54"/>
    </row>
    <row r="31" spans="1:5" x14ac:dyDescent="0.3">
      <c r="A31" s="54"/>
      <c r="B31" s="54"/>
      <c r="C31" s="54"/>
      <c r="D31" s="54"/>
      <c r="E31" s="54"/>
    </row>
    <row r="32" spans="1:5" x14ac:dyDescent="0.3">
      <c r="A32" s="14"/>
    </row>
  </sheetData>
  <mergeCells count="1">
    <mergeCell ref="A30:E31"/>
  </mergeCells>
  <conditionalFormatting sqref="B17">
    <cfRule type="cellIs" dxfId="16" priority="1" operator="equal">
      <formula>"DOG"</formula>
    </cfRule>
  </conditionalFormatting>
  <conditionalFormatting sqref="B18:C18">
    <cfRule type="top10" dxfId="15" priority="2" percent="1" rank="1"/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36F2-F390-4029-B527-C0C53A2F093F}">
  <dimension ref="A1"/>
  <sheetViews>
    <sheetView workbookViewId="0">
      <selection activeCell="J17" sqref="J1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E7875-3C0A-4933-B251-F65522F1EFC2}">
  <dimension ref="A1:J36"/>
  <sheetViews>
    <sheetView workbookViewId="0">
      <selection activeCell="J9" sqref="J9"/>
    </sheetView>
  </sheetViews>
  <sheetFormatPr defaultRowHeight="14.4" x14ac:dyDescent="0.3"/>
  <cols>
    <col min="1" max="1" width="26.33203125" bestFit="1" customWidth="1"/>
    <col min="2" max="2" width="20.109375" bestFit="1" customWidth="1"/>
    <col min="3" max="3" width="19.21875" bestFit="1" customWidth="1"/>
    <col min="4" max="4" width="14.77734375" bestFit="1" customWidth="1"/>
    <col min="7" max="7" width="26.33203125" bestFit="1" customWidth="1"/>
    <col min="8" max="8" width="20.109375" bestFit="1" customWidth="1"/>
    <col min="9" max="9" width="19.21875" bestFit="1" customWidth="1"/>
    <col min="10" max="10" width="14.77734375" bestFit="1" customWidth="1"/>
  </cols>
  <sheetData>
    <row r="1" spans="1:10" ht="25.8" x14ac:dyDescent="0.5">
      <c r="A1" s="32" t="s">
        <v>39</v>
      </c>
      <c r="B1" s="13" t="s">
        <v>40</v>
      </c>
      <c r="C1" s="13" t="s">
        <v>41</v>
      </c>
      <c r="D1" s="13" t="s">
        <v>42</v>
      </c>
      <c r="G1" s="32" t="s">
        <v>43</v>
      </c>
      <c r="H1" s="13" t="s">
        <v>40</v>
      </c>
      <c r="I1" s="13" t="s">
        <v>41</v>
      </c>
      <c r="J1" s="13" t="s">
        <v>42</v>
      </c>
    </row>
    <row r="3" spans="1:10" x14ac:dyDescent="0.3">
      <c r="A3" s="33" t="s">
        <v>44</v>
      </c>
      <c r="B3" s="34"/>
      <c r="C3" s="34"/>
      <c r="D3" s="34"/>
      <c r="G3" s="33" t="s">
        <v>44</v>
      </c>
      <c r="H3" s="34"/>
      <c r="I3" s="34"/>
      <c r="J3" s="34"/>
    </row>
    <row r="4" spans="1:10" x14ac:dyDescent="0.3">
      <c r="A4" s="35" t="s">
        <v>45</v>
      </c>
      <c r="B4" s="34">
        <v>280</v>
      </c>
      <c r="C4" s="34">
        <v>100</v>
      </c>
      <c r="D4" s="34">
        <v>350</v>
      </c>
      <c r="G4" s="35" t="s">
        <v>45</v>
      </c>
      <c r="H4" s="34">
        <v>280</v>
      </c>
      <c r="I4" s="34">
        <v>100</v>
      </c>
      <c r="J4" s="34">
        <v>350</v>
      </c>
    </row>
    <row r="5" spans="1:10" x14ac:dyDescent="0.3">
      <c r="A5" s="35" t="s">
        <v>46</v>
      </c>
      <c r="B5" s="34">
        <v>18</v>
      </c>
      <c r="C5" s="34">
        <v>0</v>
      </c>
      <c r="D5" s="34">
        <v>0</v>
      </c>
      <c r="G5" s="35" t="s">
        <v>46</v>
      </c>
      <c r="H5" s="34">
        <v>18</v>
      </c>
      <c r="I5" s="34">
        <v>0</v>
      </c>
      <c r="J5" s="34">
        <v>0</v>
      </c>
    </row>
    <row r="6" spans="1:10" x14ac:dyDescent="0.3">
      <c r="A6" s="35" t="s">
        <v>47</v>
      </c>
      <c r="B6" s="34">
        <v>25</v>
      </c>
      <c r="C6" s="34">
        <v>0</v>
      </c>
      <c r="D6" s="34">
        <v>0</v>
      </c>
      <c r="G6" s="35" t="s">
        <v>47</v>
      </c>
      <c r="H6" s="34">
        <v>25</v>
      </c>
      <c r="I6" s="34">
        <v>0</v>
      </c>
      <c r="J6" s="34">
        <v>0</v>
      </c>
    </row>
    <row r="7" spans="1:10" x14ac:dyDescent="0.3">
      <c r="A7" s="35" t="s">
        <v>48</v>
      </c>
      <c r="B7" s="34">
        <v>15</v>
      </c>
      <c r="C7" s="34">
        <v>0</v>
      </c>
      <c r="D7" s="34">
        <v>0</v>
      </c>
      <c r="G7" s="35" t="s">
        <v>48</v>
      </c>
      <c r="H7" s="34">
        <v>15</v>
      </c>
      <c r="I7" s="34">
        <v>0</v>
      </c>
      <c r="J7" s="34">
        <v>0</v>
      </c>
    </row>
    <row r="8" spans="1:10" x14ac:dyDescent="0.3">
      <c r="A8" s="35" t="s">
        <v>49</v>
      </c>
      <c r="B8" s="34">
        <v>9</v>
      </c>
      <c r="C8" s="34">
        <v>0</v>
      </c>
      <c r="D8" s="34">
        <v>0</v>
      </c>
      <c r="G8" s="35" t="s">
        <v>49</v>
      </c>
      <c r="H8" s="34">
        <v>9</v>
      </c>
      <c r="I8" s="34">
        <v>0</v>
      </c>
      <c r="J8" s="34">
        <v>0</v>
      </c>
    </row>
    <row r="9" spans="1:10" x14ac:dyDescent="0.3">
      <c r="A9" s="35" t="s">
        <v>50</v>
      </c>
      <c r="B9" s="34">
        <v>0</v>
      </c>
      <c r="C9" s="34">
        <v>99</v>
      </c>
      <c r="D9" s="34">
        <v>0</v>
      </c>
      <c r="G9" s="35" t="s">
        <v>50</v>
      </c>
      <c r="H9" s="34">
        <v>0</v>
      </c>
      <c r="I9" s="34">
        <v>99</v>
      </c>
      <c r="J9" s="34">
        <v>0</v>
      </c>
    </row>
    <row r="10" spans="1:10" x14ac:dyDescent="0.3">
      <c r="A10" s="35" t="s">
        <v>51</v>
      </c>
      <c r="B10" s="34">
        <v>0</v>
      </c>
      <c r="C10" s="34">
        <v>95</v>
      </c>
      <c r="D10" s="34">
        <v>0</v>
      </c>
      <c r="G10" s="35" t="s">
        <v>51</v>
      </c>
      <c r="H10" s="34">
        <v>0</v>
      </c>
      <c r="I10" s="34">
        <v>95</v>
      </c>
      <c r="J10" s="34">
        <v>0</v>
      </c>
    </row>
    <row r="11" spans="1:10" x14ac:dyDescent="0.3">
      <c r="A11" s="35" t="s">
        <v>52</v>
      </c>
      <c r="B11" s="34">
        <v>0</v>
      </c>
      <c r="C11" s="34">
        <v>85</v>
      </c>
      <c r="D11" s="34">
        <v>0</v>
      </c>
      <c r="G11" s="35" t="s">
        <v>52</v>
      </c>
      <c r="H11" s="34">
        <v>0</v>
      </c>
      <c r="I11" s="34">
        <v>85</v>
      </c>
      <c r="J11" s="34">
        <v>0</v>
      </c>
    </row>
    <row r="12" spans="1:10" x14ac:dyDescent="0.3">
      <c r="A12" s="35" t="s">
        <v>53</v>
      </c>
      <c r="B12" s="34">
        <v>0</v>
      </c>
      <c r="C12" s="34">
        <v>85</v>
      </c>
      <c r="D12" s="34">
        <v>0</v>
      </c>
      <c r="G12" s="35" t="s">
        <v>53</v>
      </c>
      <c r="H12" s="34">
        <v>0</v>
      </c>
      <c r="I12" s="34">
        <v>85</v>
      </c>
      <c r="J12" s="34">
        <v>0</v>
      </c>
    </row>
    <row r="13" spans="1:10" x14ac:dyDescent="0.3">
      <c r="A13" s="35" t="s">
        <v>54</v>
      </c>
      <c r="B13" s="34">
        <v>0</v>
      </c>
      <c r="C13" s="34">
        <v>0</v>
      </c>
      <c r="D13" s="34">
        <v>555</v>
      </c>
      <c r="G13" s="35" t="s">
        <v>54</v>
      </c>
      <c r="H13" s="34">
        <v>0</v>
      </c>
      <c r="I13" s="34">
        <v>0</v>
      </c>
      <c r="J13" s="34">
        <v>555</v>
      </c>
    </row>
    <row r="15" spans="1:10" x14ac:dyDescent="0.3">
      <c r="A15" s="35" t="s">
        <v>55</v>
      </c>
      <c r="B15" s="34">
        <f>SUM(B4:B13)</f>
        <v>347</v>
      </c>
      <c r="C15" s="34">
        <f>SUM(C4:C13)</f>
        <v>464</v>
      </c>
      <c r="D15" s="34">
        <f>SUM(D4:D13)</f>
        <v>905</v>
      </c>
      <c r="G15" s="35" t="s">
        <v>55</v>
      </c>
      <c r="H15" s="34">
        <f>SUM(H4:H13)</f>
        <v>347</v>
      </c>
      <c r="I15" s="34">
        <f>SUM(I4:I13)</f>
        <v>464</v>
      </c>
      <c r="J15" s="34">
        <f>SUM(J4:J13)</f>
        <v>905</v>
      </c>
    </row>
    <row r="16" spans="1:10" x14ac:dyDescent="0.3">
      <c r="A16" s="35" t="s">
        <v>56</v>
      </c>
      <c r="B16" s="35">
        <v>2</v>
      </c>
      <c r="C16" s="35">
        <v>2</v>
      </c>
      <c r="D16" s="35">
        <v>2</v>
      </c>
      <c r="G16" s="35" t="s">
        <v>56</v>
      </c>
      <c r="H16" s="35">
        <v>4</v>
      </c>
      <c r="I16" s="35">
        <v>4</v>
      </c>
      <c r="J16" s="35">
        <v>4</v>
      </c>
    </row>
    <row r="17" spans="1:10" x14ac:dyDescent="0.3">
      <c r="A17" s="35" t="s">
        <v>57</v>
      </c>
      <c r="B17" s="34">
        <f>B15*B16</f>
        <v>694</v>
      </c>
      <c r="C17" s="34">
        <f>C15*C16</f>
        <v>928</v>
      </c>
      <c r="D17" s="34">
        <f>D15*D16</f>
        <v>1810</v>
      </c>
      <c r="G17" s="35" t="s">
        <v>57</v>
      </c>
      <c r="H17" s="34">
        <f>H15*H16</f>
        <v>1388</v>
      </c>
      <c r="I17" s="34">
        <f>I15*I16</f>
        <v>1856</v>
      </c>
      <c r="J17" s="34">
        <f>J15*J16</f>
        <v>3620</v>
      </c>
    </row>
    <row r="19" spans="1:10" x14ac:dyDescent="0.3">
      <c r="A19" s="36" t="s">
        <v>58</v>
      </c>
      <c r="B19" s="37"/>
      <c r="C19" s="37"/>
      <c r="D19" s="37"/>
      <c r="G19" s="36" t="s">
        <v>58</v>
      </c>
      <c r="H19" s="37"/>
      <c r="I19" s="37"/>
      <c r="J19" s="37"/>
    </row>
    <row r="20" spans="1:10" x14ac:dyDescent="0.3">
      <c r="A20" s="37" t="s">
        <v>59</v>
      </c>
      <c r="B20" s="38">
        <v>120</v>
      </c>
      <c r="C20" s="38">
        <v>105</v>
      </c>
      <c r="D20" s="38">
        <v>0</v>
      </c>
      <c r="G20" s="37" t="s">
        <v>59</v>
      </c>
      <c r="H20" s="38">
        <v>120</v>
      </c>
      <c r="I20" s="38">
        <v>105</v>
      </c>
      <c r="J20" s="38">
        <v>0</v>
      </c>
    </row>
    <row r="21" spans="1:10" x14ac:dyDescent="0.3">
      <c r="A21" s="37" t="s">
        <v>60</v>
      </c>
      <c r="B21" s="39">
        <v>5</v>
      </c>
      <c r="C21" s="39">
        <v>5</v>
      </c>
      <c r="D21" s="39">
        <v>5</v>
      </c>
      <c r="G21" s="37" t="s">
        <v>60</v>
      </c>
      <c r="H21" s="39">
        <v>5</v>
      </c>
      <c r="I21" s="39">
        <v>5</v>
      </c>
      <c r="J21" s="39">
        <v>5</v>
      </c>
    </row>
    <row r="22" spans="1:10" x14ac:dyDescent="0.3">
      <c r="A22" s="37" t="s">
        <v>61</v>
      </c>
      <c r="B22" s="38">
        <f>B20*B21</f>
        <v>600</v>
      </c>
      <c r="C22" s="38">
        <f t="shared" ref="C22:D22" si="0">C20*C21</f>
        <v>525</v>
      </c>
      <c r="D22" s="38">
        <f t="shared" si="0"/>
        <v>0</v>
      </c>
      <c r="G22" s="37" t="s">
        <v>61</v>
      </c>
      <c r="H22" s="38">
        <f>H20*H21</f>
        <v>600</v>
      </c>
      <c r="I22" s="38">
        <f t="shared" ref="I22:J22" si="1">I20*I21</f>
        <v>525</v>
      </c>
      <c r="J22" s="38">
        <f t="shared" si="1"/>
        <v>0</v>
      </c>
    </row>
    <row r="24" spans="1:10" x14ac:dyDescent="0.3">
      <c r="A24" s="40" t="s">
        <v>62</v>
      </c>
      <c r="B24" s="41"/>
      <c r="C24" s="41"/>
      <c r="D24" s="41"/>
      <c r="G24" s="40" t="s">
        <v>62</v>
      </c>
      <c r="H24" s="41"/>
      <c r="I24" s="41"/>
      <c r="J24" s="41"/>
    </row>
    <row r="25" spans="1:10" x14ac:dyDescent="0.3">
      <c r="A25" s="41" t="s">
        <v>63</v>
      </c>
      <c r="B25" s="42">
        <v>40</v>
      </c>
      <c r="C25" s="42">
        <v>0</v>
      </c>
      <c r="D25" s="42">
        <v>0</v>
      </c>
      <c r="G25" s="41" t="s">
        <v>63</v>
      </c>
      <c r="H25" s="42">
        <v>40</v>
      </c>
      <c r="I25" s="42">
        <v>0</v>
      </c>
      <c r="J25" s="42">
        <v>0</v>
      </c>
    </row>
    <row r="26" spans="1:10" x14ac:dyDescent="0.3">
      <c r="A26" s="41" t="s">
        <v>64</v>
      </c>
      <c r="B26" s="43">
        <v>4</v>
      </c>
      <c r="C26" s="43">
        <v>4</v>
      </c>
      <c r="D26" s="43">
        <v>4</v>
      </c>
      <c r="G26" s="41" t="s">
        <v>64</v>
      </c>
      <c r="H26" s="43">
        <v>4</v>
      </c>
      <c r="I26" s="43">
        <v>4</v>
      </c>
      <c r="J26" s="43">
        <v>4</v>
      </c>
    </row>
    <row r="27" spans="1:10" x14ac:dyDescent="0.3">
      <c r="A27" s="41" t="s">
        <v>65</v>
      </c>
      <c r="B27" s="42">
        <f>B25*B26</f>
        <v>160</v>
      </c>
      <c r="C27" s="42">
        <f t="shared" ref="C27:D27" si="2">C25*C26</f>
        <v>0</v>
      </c>
      <c r="D27" s="42">
        <f t="shared" si="2"/>
        <v>0</v>
      </c>
      <c r="G27" s="41" t="s">
        <v>65</v>
      </c>
      <c r="H27" s="42">
        <f>H25*H26</f>
        <v>160</v>
      </c>
      <c r="I27" s="42">
        <f t="shared" ref="I27:J27" si="3">I25*I26</f>
        <v>0</v>
      </c>
      <c r="J27" s="42">
        <f t="shared" si="3"/>
        <v>0</v>
      </c>
    </row>
    <row r="29" spans="1:10" x14ac:dyDescent="0.3">
      <c r="A29" s="44" t="s">
        <v>66</v>
      </c>
      <c r="B29" s="45"/>
      <c r="C29" s="45"/>
      <c r="D29" s="45"/>
      <c r="G29" s="44" t="s">
        <v>66</v>
      </c>
      <c r="H29" s="45"/>
      <c r="I29" s="45"/>
      <c r="J29" s="45"/>
    </row>
    <row r="30" spans="1:10" x14ac:dyDescent="0.3">
      <c r="A30" s="45" t="s">
        <v>67</v>
      </c>
      <c r="B30" s="46">
        <v>50</v>
      </c>
      <c r="C30" s="46">
        <v>50</v>
      </c>
      <c r="D30" s="46">
        <v>0</v>
      </c>
      <c r="G30" s="45" t="s">
        <v>67</v>
      </c>
      <c r="H30" s="46">
        <v>50</v>
      </c>
      <c r="I30" s="46">
        <v>50</v>
      </c>
      <c r="J30" s="46">
        <v>0</v>
      </c>
    </row>
    <row r="31" spans="1:10" x14ac:dyDescent="0.3">
      <c r="A31" s="45" t="s">
        <v>68</v>
      </c>
      <c r="B31" s="47">
        <v>2</v>
      </c>
      <c r="C31" s="47">
        <v>2</v>
      </c>
      <c r="D31" s="47">
        <v>2</v>
      </c>
      <c r="G31" s="45" t="s">
        <v>68</v>
      </c>
      <c r="H31" s="47">
        <v>4</v>
      </c>
      <c r="I31" s="47">
        <v>4</v>
      </c>
      <c r="J31" s="47">
        <v>4</v>
      </c>
    </row>
    <row r="32" spans="1:10" x14ac:dyDescent="0.3">
      <c r="A32" s="45" t="s">
        <v>64</v>
      </c>
      <c r="B32" s="47">
        <v>4</v>
      </c>
      <c r="C32" s="47">
        <v>4</v>
      </c>
      <c r="D32" s="47">
        <v>4</v>
      </c>
      <c r="G32" s="45" t="s">
        <v>64</v>
      </c>
      <c r="H32" s="47">
        <v>4</v>
      </c>
      <c r="I32" s="47">
        <v>4</v>
      </c>
      <c r="J32" s="47">
        <v>4</v>
      </c>
    </row>
    <row r="33" spans="1:10" x14ac:dyDescent="0.3">
      <c r="A33" s="45" t="s">
        <v>69</v>
      </c>
      <c r="B33" s="46">
        <f>B32*B31*B30</f>
        <v>400</v>
      </c>
      <c r="C33" s="46">
        <f t="shared" ref="C33:D33" si="4">C32*C31*C30</f>
        <v>400</v>
      </c>
      <c r="D33" s="46">
        <f t="shared" si="4"/>
        <v>0</v>
      </c>
      <c r="G33" s="45" t="s">
        <v>69</v>
      </c>
      <c r="H33" s="46">
        <f>H32*H31*H30</f>
        <v>800</v>
      </c>
      <c r="I33" s="46">
        <f>I32*I31*I30</f>
        <v>800</v>
      </c>
      <c r="J33" s="46">
        <f t="shared" ref="J33" si="5">J32*J31*J30</f>
        <v>0</v>
      </c>
    </row>
    <row r="34" spans="1:10" x14ac:dyDescent="0.3">
      <c r="B34" s="14"/>
      <c r="C34" s="14"/>
      <c r="D34" s="14"/>
      <c r="H34" s="14"/>
      <c r="I34" s="14"/>
      <c r="J34" s="14"/>
    </row>
    <row r="35" spans="1:10" x14ac:dyDescent="0.3">
      <c r="B35" s="13" t="s">
        <v>40</v>
      </c>
      <c r="C35" s="13" t="s">
        <v>41</v>
      </c>
      <c r="D35" s="13" t="s">
        <v>42</v>
      </c>
      <c r="H35" s="13" t="s">
        <v>40</v>
      </c>
      <c r="I35" s="13" t="s">
        <v>41</v>
      </c>
      <c r="J35" s="13" t="s">
        <v>42</v>
      </c>
    </row>
    <row r="36" spans="1:10" x14ac:dyDescent="0.3">
      <c r="A36" s="48" t="s">
        <v>70</v>
      </c>
      <c r="B36" s="14">
        <f>SUM(B17,B22,B27,B33)</f>
        <v>1854</v>
      </c>
      <c r="C36" s="14">
        <f t="shared" ref="C36:D36" si="6">SUM(C17,C22,C27,C33)</f>
        <v>1853</v>
      </c>
      <c r="D36" s="14">
        <f t="shared" si="6"/>
        <v>1810</v>
      </c>
      <c r="G36" s="48" t="s">
        <v>70</v>
      </c>
      <c r="H36" s="14">
        <f>SUM(H17,H22,H27,H33)</f>
        <v>2948</v>
      </c>
      <c r="I36" s="14">
        <f>SUM(I17,I22,I27,I33)</f>
        <v>3181</v>
      </c>
      <c r="J36" s="14">
        <f t="shared" ref="J36" si="7">SUM(J17,J22,J27,J33)</f>
        <v>3620</v>
      </c>
    </row>
  </sheetData>
  <conditionalFormatting sqref="B36:D36">
    <cfRule type="top10" dxfId="14" priority="4" percent="1" bottom="1" rank="1"/>
  </conditionalFormatting>
  <conditionalFormatting sqref="D35">
    <cfRule type="cellIs" dxfId="13" priority="3" operator="equal">
      <formula>"Carribean Cruise"</formula>
    </cfRule>
  </conditionalFormatting>
  <conditionalFormatting sqref="H35">
    <cfRule type="cellIs" dxfId="12" priority="1" operator="equal">
      <formula>"Chicago Museum Tour"</formula>
    </cfRule>
  </conditionalFormatting>
  <conditionalFormatting sqref="H36:J36">
    <cfRule type="top10" dxfId="11" priority="2" percent="1" bottom="1" rank="1"/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3F7A-521E-4459-93F0-F4217370B8B1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7642-6A57-4C6C-9EE8-197BD29313D9}">
  <dimension ref="A1:K11"/>
  <sheetViews>
    <sheetView workbookViewId="0">
      <selection activeCell="N8" sqref="N8"/>
    </sheetView>
  </sheetViews>
  <sheetFormatPr defaultRowHeight="14.4" x14ac:dyDescent="0.3"/>
  <cols>
    <col min="1" max="1" width="13.21875" bestFit="1" customWidth="1"/>
    <col min="2" max="2" width="13.21875" customWidth="1"/>
    <col min="3" max="3" width="19.109375" bestFit="1" customWidth="1"/>
    <col min="4" max="4" width="16.6640625" bestFit="1" customWidth="1"/>
    <col min="5" max="5" width="12.21875" bestFit="1" customWidth="1"/>
    <col min="6" max="6" width="9.109375" bestFit="1" customWidth="1"/>
    <col min="7" max="7" width="11.21875" bestFit="1" customWidth="1"/>
    <col min="8" max="8" width="10.44140625" bestFit="1" customWidth="1"/>
    <col min="9" max="9" width="16.33203125" bestFit="1" customWidth="1"/>
    <col min="10" max="10" width="11.109375" bestFit="1" customWidth="1"/>
    <col min="11" max="11" width="17.88671875" bestFit="1" customWidth="1"/>
  </cols>
  <sheetData>
    <row r="1" spans="1:11" ht="25.8" x14ac:dyDescent="0.5">
      <c r="A1" s="32" t="s">
        <v>39</v>
      </c>
    </row>
    <row r="2" spans="1:11" s="21" customFormat="1" x14ac:dyDescent="0.3">
      <c r="A2" s="12" t="s">
        <v>71</v>
      </c>
      <c r="B2" s="12" t="s">
        <v>72</v>
      </c>
      <c r="C2" s="12" t="s">
        <v>73</v>
      </c>
      <c r="D2" s="12" t="s">
        <v>74</v>
      </c>
      <c r="E2" s="12" t="s">
        <v>75</v>
      </c>
      <c r="F2" s="12" t="s">
        <v>76</v>
      </c>
      <c r="G2" s="12" t="s">
        <v>77</v>
      </c>
      <c r="H2" s="12" t="s">
        <v>78</v>
      </c>
      <c r="I2" s="12" t="s">
        <v>79</v>
      </c>
      <c r="J2" s="12" t="s">
        <v>80</v>
      </c>
      <c r="K2" s="12" t="s">
        <v>81</v>
      </c>
    </row>
    <row r="3" spans="1:11" x14ac:dyDescent="0.3">
      <c r="A3" s="13" t="s">
        <v>82</v>
      </c>
      <c r="B3" s="14">
        <v>29</v>
      </c>
      <c r="C3" s="14">
        <v>40</v>
      </c>
      <c r="D3" s="21">
        <v>200</v>
      </c>
      <c r="E3" s="14">
        <f>C3/D3</f>
        <v>0.2</v>
      </c>
      <c r="F3" s="21">
        <v>15</v>
      </c>
      <c r="G3" s="21">
        <f>F3*5</f>
        <v>75</v>
      </c>
      <c r="H3" s="21">
        <f>F3*260</f>
        <v>3900</v>
      </c>
      <c r="I3" s="14">
        <f>H3*E3</f>
        <v>780</v>
      </c>
      <c r="J3" s="14">
        <f>I3*2</f>
        <v>1560</v>
      </c>
      <c r="K3" s="14">
        <f>J3+B3</f>
        <v>1589</v>
      </c>
    </row>
    <row r="4" spans="1:11" x14ac:dyDescent="0.3">
      <c r="A4" s="13" t="s">
        <v>83</v>
      </c>
      <c r="B4" s="14">
        <v>149</v>
      </c>
      <c r="C4" s="14">
        <v>90</v>
      </c>
      <c r="D4" s="21">
        <v>1000</v>
      </c>
      <c r="E4" s="14">
        <f t="shared" ref="E4:E5" si="0">C4/D4</f>
        <v>0.09</v>
      </c>
      <c r="F4" s="21">
        <v>15</v>
      </c>
      <c r="G4" s="21">
        <f t="shared" ref="G4:G5" si="1">F4*5</f>
        <v>75</v>
      </c>
      <c r="H4" s="21">
        <f t="shared" ref="H4:H5" si="2">F4*260</f>
        <v>3900</v>
      </c>
      <c r="I4" s="14">
        <f t="shared" ref="I4:I5" si="3">H4*E4</f>
        <v>351</v>
      </c>
      <c r="J4" s="14">
        <f t="shared" ref="J4:J5" si="4">I4*2</f>
        <v>702</v>
      </c>
      <c r="K4" s="14">
        <f t="shared" ref="K4:K5" si="5">J4+B4</f>
        <v>851</v>
      </c>
    </row>
    <row r="5" spans="1:11" x14ac:dyDescent="0.3">
      <c r="A5" s="13" t="s">
        <v>84</v>
      </c>
      <c r="B5" s="14">
        <v>549</v>
      </c>
      <c r="C5" s="14">
        <v>370</v>
      </c>
      <c r="D5" s="21">
        <v>11000</v>
      </c>
      <c r="E5" s="14">
        <f t="shared" si="0"/>
        <v>3.3636363636363638E-2</v>
      </c>
      <c r="F5" s="21">
        <v>15</v>
      </c>
      <c r="G5" s="21">
        <f t="shared" si="1"/>
        <v>75</v>
      </c>
      <c r="H5" s="21">
        <f t="shared" si="2"/>
        <v>3900</v>
      </c>
      <c r="I5" s="14">
        <f t="shared" si="3"/>
        <v>131.18181818181819</v>
      </c>
      <c r="J5" s="14">
        <f t="shared" si="4"/>
        <v>262.36363636363637</v>
      </c>
      <c r="K5" s="14">
        <f t="shared" si="5"/>
        <v>811.36363636363637</v>
      </c>
    </row>
    <row r="7" spans="1:11" ht="25.8" x14ac:dyDescent="0.5">
      <c r="A7" s="32" t="s">
        <v>43</v>
      </c>
    </row>
    <row r="8" spans="1:11" x14ac:dyDescent="0.3">
      <c r="A8" s="12" t="s">
        <v>71</v>
      </c>
      <c r="B8" s="12" t="s">
        <v>72</v>
      </c>
      <c r="C8" s="12" t="s">
        <v>73</v>
      </c>
      <c r="D8" s="12" t="s">
        <v>74</v>
      </c>
      <c r="E8" s="12" t="s">
        <v>75</v>
      </c>
      <c r="F8" s="12" t="s">
        <v>76</v>
      </c>
      <c r="G8" s="12" t="s">
        <v>77</v>
      </c>
      <c r="H8" s="12" t="s">
        <v>78</v>
      </c>
      <c r="I8" s="12" t="s">
        <v>79</v>
      </c>
      <c r="J8" s="12" t="s">
        <v>80</v>
      </c>
      <c r="K8" s="12" t="s">
        <v>81</v>
      </c>
    </row>
    <row r="9" spans="1:11" x14ac:dyDescent="0.3">
      <c r="A9" s="13" t="s">
        <v>82</v>
      </c>
      <c r="B9" s="14">
        <v>29</v>
      </c>
      <c r="C9" s="14">
        <v>40</v>
      </c>
      <c r="D9" s="21">
        <v>200</v>
      </c>
      <c r="E9" s="14">
        <f>C9/D9</f>
        <v>0.2</v>
      </c>
      <c r="F9" s="21">
        <v>500</v>
      </c>
      <c r="G9" s="21">
        <f>F9*5</f>
        <v>2500</v>
      </c>
      <c r="H9" s="21">
        <f>F9*260</f>
        <v>130000</v>
      </c>
      <c r="I9" s="14">
        <f>H9*E9</f>
        <v>26000</v>
      </c>
      <c r="J9" s="14">
        <f>I9*2</f>
        <v>52000</v>
      </c>
      <c r="K9" s="14">
        <f>J9+B9</f>
        <v>52029</v>
      </c>
    </row>
    <row r="10" spans="1:11" x14ac:dyDescent="0.3">
      <c r="A10" s="13" t="s">
        <v>83</v>
      </c>
      <c r="B10" s="14">
        <v>149</v>
      </c>
      <c r="C10" s="14">
        <v>90</v>
      </c>
      <c r="D10" s="21">
        <v>1000</v>
      </c>
      <c r="E10" s="14">
        <f t="shared" ref="E10:E11" si="6">C10/D10</f>
        <v>0.09</v>
      </c>
      <c r="F10" s="21">
        <v>500</v>
      </c>
      <c r="G10" s="21">
        <f t="shared" ref="G10:G11" si="7">F10*5</f>
        <v>2500</v>
      </c>
      <c r="H10" s="21">
        <f t="shared" ref="H10:H11" si="8">F10*260</f>
        <v>130000</v>
      </c>
      <c r="I10" s="14">
        <f t="shared" ref="I10:I11" si="9">H10*E10</f>
        <v>11700</v>
      </c>
      <c r="J10" s="14">
        <f t="shared" ref="J10:J11" si="10">I10*2</f>
        <v>23400</v>
      </c>
      <c r="K10" s="14">
        <f t="shared" ref="K10:K11" si="11">J10+B10</f>
        <v>23549</v>
      </c>
    </row>
    <row r="11" spans="1:11" x14ac:dyDescent="0.3">
      <c r="A11" s="13" t="s">
        <v>84</v>
      </c>
      <c r="B11" s="14">
        <v>549</v>
      </c>
      <c r="C11" s="14">
        <v>370</v>
      </c>
      <c r="D11" s="21">
        <v>11000</v>
      </c>
      <c r="E11" s="14">
        <f t="shared" si="6"/>
        <v>3.3636363636363638E-2</v>
      </c>
      <c r="F11" s="21">
        <v>500</v>
      </c>
      <c r="G11" s="21">
        <f t="shared" si="7"/>
        <v>2500</v>
      </c>
      <c r="H11" s="21">
        <f t="shared" si="8"/>
        <v>130000</v>
      </c>
      <c r="I11" s="14">
        <f t="shared" si="9"/>
        <v>4372.727272727273</v>
      </c>
      <c r="J11" s="14">
        <f t="shared" si="10"/>
        <v>8745.454545454546</v>
      </c>
      <c r="K11" s="14">
        <f t="shared" si="11"/>
        <v>9294.454545454546</v>
      </c>
    </row>
  </sheetData>
  <conditionalFormatting sqref="A5">
    <cfRule type="cellIs" dxfId="10" priority="2" operator="equal">
      <formula>"Zero"</formula>
    </cfRule>
  </conditionalFormatting>
  <conditionalFormatting sqref="A11">
    <cfRule type="cellIs" dxfId="9" priority="1" operator="equal">
      <formula>"zero"</formula>
    </cfRule>
  </conditionalFormatting>
  <conditionalFormatting sqref="K3:K5">
    <cfRule type="top10" dxfId="8" priority="3" percent="1" bottom="1" rank="1"/>
  </conditionalFormatting>
  <conditionalFormatting sqref="K9:K11">
    <cfRule type="top10" dxfId="7" priority="4" percent="1" bottom="1" rank="1"/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1F59F-4FAA-41B0-9993-AE666BBE11FF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D8264-3D84-465D-9928-A8D3A56F4282}">
  <dimension ref="A1:J23"/>
  <sheetViews>
    <sheetView workbookViewId="0">
      <selection activeCell="L17" sqref="L17"/>
    </sheetView>
  </sheetViews>
  <sheetFormatPr defaultRowHeight="14.4" x14ac:dyDescent="0.3"/>
  <cols>
    <col min="1" max="1" width="29.21875" bestFit="1" customWidth="1"/>
    <col min="2" max="4" width="10.109375" bestFit="1" customWidth="1"/>
    <col min="7" max="7" width="29.21875" bestFit="1" customWidth="1"/>
    <col min="8" max="10" width="10.21875" bestFit="1" customWidth="1"/>
  </cols>
  <sheetData>
    <row r="1" spans="1:10" ht="25.8" x14ac:dyDescent="0.5">
      <c r="A1" s="32" t="s">
        <v>39</v>
      </c>
      <c r="B1" s="12" t="s">
        <v>85</v>
      </c>
      <c r="C1" s="12" t="s">
        <v>86</v>
      </c>
      <c r="D1" s="12" t="s">
        <v>87</v>
      </c>
      <c r="G1" s="32" t="s">
        <v>43</v>
      </c>
      <c r="H1" s="12" t="s">
        <v>85</v>
      </c>
      <c r="I1" s="12" t="s">
        <v>86</v>
      </c>
      <c r="J1" s="12" t="s">
        <v>87</v>
      </c>
    </row>
    <row r="2" spans="1:10" x14ac:dyDescent="0.3">
      <c r="A2" s="48" t="s">
        <v>88</v>
      </c>
      <c r="G2" s="48" t="s">
        <v>88</v>
      </c>
    </row>
    <row r="3" spans="1:10" x14ac:dyDescent="0.3">
      <c r="A3" t="s">
        <v>89</v>
      </c>
      <c r="B3" s="14">
        <v>19</v>
      </c>
      <c r="C3" s="14">
        <v>35</v>
      </c>
      <c r="D3" s="14">
        <v>55</v>
      </c>
      <c r="G3" t="s">
        <v>89</v>
      </c>
      <c r="H3" s="14">
        <v>19</v>
      </c>
      <c r="I3" s="14">
        <v>35</v>
      </c>
      <c r="J3" s="14">
        <v>55</v>
      </c>
    </row>
    <row r="4" spans="1:10" x14ac:dyDescent="0.3">
      <c r="A4" t="s">
        <v>90</v>
      </c>
      <c r="B4" s="14">
        <f>B3*24</f>
        <v>456</v>
      </c>
      <c r="C4" s="14">
        <f t="shared" ref="C4:D4" si="0">C3*24</f>
        <v>840</v>
      </c>
      <c r="D4" s="14">
        <f t="shared" si="0"/>
        <v>1320</v>
      </c>
      <c r="G4" t="s">
        <v>90</v>
      </c>
      <c r="H4" s="14">
        <f>H3*24</f>
        <v>456</v>
      </c>
      <c r="I4" s="14">
        <f t="shared" ref="I4:J4" si="1">I3*24</f>
        <v>840</v>
      </c>
      <c r="J4" s="14">
        <f t="shared" si="1"/>
        <v>1320</v>
      </c>
    </row>
    <row r="5" spans="1:10" x14ac:dyDescent="0.3">
      <c r="B5" s="14"/>
      <c r="C5" s="14"/>
      <c r="D5" s="14"/>
      <c r="H5" s="14"/>
      <c r="I5" s="14"/>
      <c r="J5" s="14"/>
    </row>
    <row r="6" spans="1:10" x14ac:dyDescent="0.3">
      <c r="A6" s="48" t="s">
        <v>91</v>
      </c>
      <c r="B6" s="14"/>
      <c r="C6" s="14"/>
      <c r="D6" s="14"/>
      <c r="G6" s="48" t="s">
        <v>91</v>
      </c>
      <c r="H6" s="14"/>
      <c r="I6" s="14"/>
      <c r="J6" s="14"/>
    </row>
    <row r="7" spans="1:10" x14ac:dyDescent="0.3">
      <c r="A7" t="s">
        <v>92</v>
      </c>
      <c r="B7" t="s">
        <v>93</v>
      </c>
      <c r="C7" t="s">
        <v>94</v>
      </c>
      <c r="D7" t="s">
        <v>94</v>
      </c>
      <c r="G7" t="s">
        <v>92</v>
      </c>
      <c r="H7" t="s">
        <v>93</v>
      </c>
      <c r="I7" t="s">
        <v>94</v>
      </c>
      <c r="J7" t="s">
        <v>94</v>
      </c>
    </row>
    <row r="8" spans="1:10" x14ac:dyDescent="0.3">
      <c r="A8" t="s">
        <v>95</v>
      </c>
      <c r="B8" s="14">
        <v>20</v>
      </c>
      <c r="C8" s="14">
        <v>15</v>
      </c>
      <c r="D8" s="14">
        <v>5</v>
      </c>
      <c r="G8" t="s">
        <v>95</v>
      </c>
      <c r="H8" s="14">
        <v>20</v>
      </c>
      <c r="I8" s="14">
        <v>15</v>
      </c>
      <c r="J8" s="14">
        <v>5</v>
      </c>
    </row>
    <row r="9" spans="1:10" x14ac:dyDescent="0.3">
      <c r="A9" t="s">
        <v>96</v>
      </c>
      <c r="B9" s="14">
        <f>(B8*2)</f>
        <v>40</v>
      </c>
      <c r="C9" s="14">
        <f t="shared" ref="C9:D9" si="2">(C8*2)</f>
        <v>30</v>
      </c>
      <c r="D9" s="14">
        <f t="shared" si="2"/>
        <v>10</v>
      </c>
      <c r="G9" t="s">
        <v>96</v>
      </c>
      <c r="H9" s="14">
        <v>0</v>
      </c>
      <c r="I9" s="14">
        <v>0</v>
      </c>
      <c r="J9" s="14">
        <v>0</v>
      </c>
    </row>
    <row r="10" spans="1:10" x14ac:dyDescent="0.3">
      <c r="A10" t="s">
        <v>97</v>
      </c>
      <c r="B10" s="14">
        <f>B9*24</f>
        <v>960</v>
      </c>
      <c r="C10" s="14">
        <f t="shared" ref="C10:D10" si="3">C9*24</f>
        <v>720</v>
      </c>
      <c r="D10" s="14">
        <f t="shared" si="3"/>
        <v>240</v>
      </c>
      <c r="G10" t="s">
        <v>97</v>
      </c>
      <c r="H10" s="14">
        <f>H9*24</f>
        <v>0</v>
      </c>
      <c r="I10" s="14">
        <f t="shared" ref="I10:J10" si="4">I9*24</f>
        <v>0</v>
      </c>
      <c r="J10" s="14">
        <f t="shared" si="4"/>
        <v>0</v>
      </c>
    </row>
    <row r="11" spans="1:10" x14ac:dyDescent="0.3">
      <c r="B11" s="14"/>
      <c r="C11" s="14"/>
      <c r="D11" s="14"/>
      <c r="H11" s="14"/>
      <c r="I11" s="14"/>
      <c r="J11" s="14"/>
    </row>
    <row r="12" spans="1:10" x14ac:dyDescent="0.3">
      <c r="A12" s="48" t="s">
        <v>98</v>
      </c>
      <c r="B12" s="14"/>
      <c r="C12" s="14"/>
      <c r="D12" s="14"/>
      <c r="G12" s="48" t="s">
        <v>98</v>
      </c>
      <c r="H12" s="14"/>
      <c r="I12" s="14"/>
      <c r="J12" s="14"/>
    </row>
    <row r="13" spans="1:10" x14ac:dyDescent="0.3">
      <c r="A13" t="s">
        <v>99</v>
      </c>
      <c r="B13" t="s">
        <v>100</v>
      </c>
      <c r="C13" t="s">
        <v>101</v>
      </c>
      <c r="D13" t="s">
        <v>100</v>
      </c>
      <c r="G13" t="s">
        <v>99</v>
      </c>
      <c r="H13" t="s">
        <v>100</v>
      </c>
      <c r="I13" t="s">
        <v>101</v>
      </c>
      <c r="J13" t="s">
        <v>100</v>
      </c>
    </row>
    <row r="15" spans="1:10" x14ac:dyDescent="0.3">
      <c r="A15" s="48" t="s">
        <v>102</v>
      </c>
      <c r="G15" s="48" t="s">
        <v>102</v>
      </c>
    </row>
    <row r="16" spans="1:10" x14ac:dyDescent="0.3">
      <c r="A16" s="49" t="s">
        <v>103</v>
      </c>
      <c r="B16" s="14">
        <v>30</v>
      </c>
      <c r="C16" s="14">
        <v>0</v>
      </c>
      <c r="D16" s="14">
        <v>0</v>
      </c>
      <c r="G16" s="49" t="s">
        <v>103</v>
      </c>
      <c r="H16" s="14">
        <v>30</v>
      </c>
      <c r="I16" s="14">
        <v>0</v>
      </c>
      <c r="J16" s="14">
        <v>0</v>
      </c>
    </row>
    <row r="17" spans="1:10" x14ac:dyDescent="0.3">
      <c r="A17" t="s">
        <v>104</v>
      </c>
      <c r="B17" s="14">
        <f>B16*24</f>
        <v>720</v>
      </c>
      <c r="C17" s="14">
        <v>500</v>
      </c>
      <c r="D17" s="14">
        <v>0</v>
      </c>
      <c r="G17" t="s">
        <v>104</v>
      </c>
      <c r="H17" s="14">
        <f>H16*24</f>
        <v>720</v>
      </c>
      <c r="I17" s="14">
        <v>500</v>
      </c>
      <c r="J17" s="14">
        <v>0</v>
      </c>
    </row>
    <row r="18" spans="1:10" x14ac:dyDescent="0.3">
      <c r="B18" s="14"/>
      <c r="C18" s="14"/>
      <c r="D18" s="14"/>
      <c r="H18" s="14"/>
      <c r="I18" s="14"/>
      <c r="J18" s="14"/>
    </row>
    <row r="19" spans="1:10" x14ac:dyDescent="0.3">
      <c r="A19" s="48" t="s">
        <v>105</v>
      </c>
      <c r="B19" s="14"/>
      <c r="C19" s="14"/>
      <c r="D19" s="14"/>
      <c r="G19" s="48" t="s">
        <v>105</v>
      </c>
      <c r="H19" s="14"/>
      <c r="I19" s="14"/>
      <c r="J19" s="14"/>
    </row>
    <row r="20" spans="1:10" x14ac:dyDescent="0.3">
      <c r="A20" t="s">
        <v>106</v>
      </c>
      <c r="B20" s="14">
        <v>9.5</v>
      </c>
      <c r="C20" s="14">
        <v>0</v>
      </c>
      <c r="D20" s="14">
        <v>0</v>
      </c>
      <c r="G20" t="s">
        <v>106</v>
      </c>
      <c r="H20" s="14">
        <v>9.5</v>
      </c>
      <c r="I20" s="14">
        <v>0</v>
      </c>
      <c r="J20" s="14">
        <v>0</v>
      </c>
    </row>
    <row r="21" spans="1:10" x14ac:dyDescent="0.3">
      <c r="A21" t="s">
        <v>107</v>
      </c>
      <c r="B21" s="14">
        <f>B20*24</f>
        <v>228</v>
      </c>
      <c r="C21" s="14">
        <f t="shared" ref="C21:D21" si="5">C20*24</f>
        <v>0</v>
      </c>
      <c r="D21" s="14">
        <f t="shared" si="5"/>
        <v>0</v>
      </c>
      <c r="G21" t="s">
        <v>107</v>
      </c>
      <c r="H21" s="14">
        <f>H20*24</f>
        <v>228</v>
      </c>
      <c r="I21" s="14">
        <f t="shared" ref="I21:J21" si="6">I20*24</f>
        <v>0</v>
      </c>
      <c r="J21" s="14">
        <f t="shared" si="6"/>
        <v>0</v>
      </c>
    </row>
    <row r="23" spans="1:10" x14ac:dyDescent="0.3">
      <c r="A23" s="48" t="s">
        <v>108</v>
      </c>
      <c r="B23" s="28">
        <f>SUM(B4,B10,B17,B21)</f>
        <v>2364</v>
      </c>
      <c r="C23" s="28">
        <f t="shared" ref="C23:D23" si="7">SUM(C4,C10,C17,C21)</f>
        <v>2060</v>
      </c>
      <c r="D23" s="28">
        <f t="shared" si="7"/>
        <v>1560</v>
      </c>
      <c r="G23" s="48" t="s">
        <v>108</v>
      </c>
      <c r="H23" s="28">
        <f>SUM(H4,H10,H17,H21)</f>
        <v>1404</v>
      </c>
      <c r="I23" s="28">
        <f t="shared" ref="I23:J23" si="8">SUM(I4,I10,I17,I21)</f>
        <v>1340</v>
      </c>
      <c r="J23" s="28">
        <f t="shared" si="8"/>
        <v>1320</v>
      </c>
    </row>
  </sheetData>
  <conditionalFormatting sqref="B23:D23">
    <cfRule type="top10" dxfId="6" priority="3" bottom="1" rank="1"/>
  </conditionalFormatting>
  <conditionalFormatting sqref="D1 J1">
    <cfRule type="cellIs" dxfId="5" priority="1" operator="equal">
      <formula>"ABC"</formula>
    </cfRule>
  </conditionalFormatting>
  <conditionalFormatting sqref="H23:J23">
    <cfRule type="top10" dxfId="4" priority="2" bottom="1" rank="1"/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523C7-DE2D-4C43-B788-FD1C26D10414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B59D3-49CF-4C53-8741-AEEDE6389619}">
  <dimension ref="A1:J22"/>
  <sheetViews>
    <sheetView workbookViewId="0">
      <selection activeCell="M19" sqref="M19"/>
    </sheetView>
  </sheetViews>
  <sheetFormatPr defaultRowHeight="14.4" x14ac:dyDescent="0.3"/>
  <cols>
    <col min="1" max="1" width="15.6640625" bestFit="1" customWidth="1"/>
    <col min="2" max="2" width="11.33203125" bestFit="1" customWidth="1"/>
    <col min="3" max="3" width="12.77734375" bestFit="1" customWidth="1"/>
    <col min="4" max="4" width="15.21875" bestFit="1" customWidth="1"/>
    <col min="7" max="7" width="15.88671875" bestFit="1" customWidth="1"/>
    <col min="8" max="8" width="11.44140625" bestFit="1" customWidth="1"/>
    <col min="9" max="9" width="12.77734375" bestFit="1" customWidth="1"/>
    <col min="10" max="10" width="15.21875" bestFit="1" customWidth="1"/>
  </cols>
  <sheetData>
    <row r="1" spans="1:10" ht="25.8" x14ac:dyDescent="0.5">
      <c r="A1" s="32" t="s">
        <v>39</v>
      </c>
      <c r="B1" s="13" t="s">
        <v>109</v>
      </c>
      <c r="C1" s="13" t="s">
        <v>110</v>
      </c>
      <c r="D1" s="13" t="s">
        <v>111</v>
      </c>
      <c r="G1" s="32" t="s">
        <v>43</v>
      </c>
      <c r="H1" s="13" t="s">
        <v>109</v>
      </c>
      <c r="I1" s="13" t="s">
        <v>110</v>
      </c>
      <c r="J1" s="13" t="s">
        <v>111</v>
      </c>
    </row>
    <row r="2" spans="1:10" x14ac:dyDescent="0.3">
      <c r="A2" s="48" t="s">
        <v>112</v>
      </c>
      <c r="G2" s="48" t="s">
        <v>112</v>
      </c>
    </row>
    <row r="3" spans="1:10" x14ac:dyDescent="0.3">
      <c r="A3" t="s">
        <v>113</v>
      </c>
      <c r="B3" s="14">
        <v>14500</v>
      </c>
      <c r="C3" s="14">
        <v>31000</v>
      </c>
      <c r="D3" s="14">
        <v>72000</v>
      </c>
      <c r="G3" t="s">
        <v>113</v>
      </c>
      <c r="H3" s="14">
        <v>14500</v>
      </c>
      <c r="I3" s="14">
        <v>31000</v>
      </c>
      <c r="J3" s="14">
        <v>72000</v>
      </c>
    </row>
    <row r="4" spans="1:10" x14ac:dyDescent="0.3">
      <c r="A4" t="s">
        <v>114</v>
      </c>
      <c r="B4" s="14">
        <v>1450</v>
      </c>
      <c r="C4" s="14">
        <v>3100</v>
      </c>
      <c r="D4" s="14">
        <v>7200</v>
      </c>
      <c r="G4" t="s">
        <v>114</v>
      </c>
      <c r="H4" s="14">
        <v>1450</v>
      </c>
      <c r="I4" s="14">
        <v>3100</v>
      </c>
      <c r="J4" s="14">
        <v>7200</v>
      </c>
    </row>
    <row r="5" spans="1:10" x14ac:dyDescent="0.3">
      <c r="A5" t="s">
        <v>115</v>
      </c>
      <c r="B5" s="14">
        <v>0</v>
      </c>
      <c r="C5" s="14">
        <v>0</v>
      </c>
      <c r="D5" s="14">
        <v>0</v>
      </c>
      <c r="G5" t="s">
        <v>115</v>
      </c>
      <c r="H5" s="14">
        <f>0.4*H3</f>
        <v>5800</v>
      </c>
      <c r="I5" s="14">
        <f t="shared" ref="I5:J5" si="0">0.4*I3</f>
        <v>12400</v>
      </c>
      <c r="J5" s="14">
        <f t="shared" si="0"/>
        <v>28800</v>
      </c>
    </row>
    <row r="6" spans="1:10" x14ac:dyDescent="0.3">
      <c r="A6" s="13" t="s">
        <v>30</v>
      </c>
      <c r="B6" s="28">
        <f>SUM(B3:B5)</f>
        <v>15950</v>
      </c>
      <c r="C6" s="28">
        <f t="shared" ref="C6:D6" si="1">SUM(C3:C5)</f>
        <v>34100</v>
      </c>
      <c r="D6" s="28">
        <f t="shared" si="1"/>
        <v>79200</v>
      </c>
      <c r="G6" s="13" t="s">
        <v>30</v>
      </c>
      <c r="H6" s="28">
        <f>SUM(H3:H5)</f>
        <v>21750</v>
      </c>
      <c r="I6" s="28">
        <f t="shared" ref="I6:J6" si="2">SUM(I3:I5)</f>
        <v>46500</v>
      </c>
      <c r="J6" s="28">
        <f t="shared" si="2"/>
        <v>108000</v>
      </c>
    </row>
    <row r="7" spans="1:10" x14ac:dyDescent="0.3">
      <c r="A7" s="13"/>
      <c r="B7" s="28"/>
      <c r="C7" s="28"/>
      <c r="D7" s="28"/>
      <c r="G7" s="13"/>
      <c r="H7" s="28"/>
      <c r="I7" s="28"/>
      <c r="J7" s="28"/>
    </row>
    <row r="8" spans="1:10" x14ac:dyDescent="0.3">
      <c r="A8" s="48" t="s">
        <v>116</v>
      </c>
      <c r="B8" s="14"/>
      <c r="C8" s="14"/>
      <c r="D8" s="14"/>
      <c r="G8" s="48" t="s">
        <v>116</v>
      </c>
      <c r="H8" s="14"/>
      <c r="I8" s="14"/>
      <c r="J8" s="14"/>
    </row>
    <row r="9" spans="1:10" x14ac:dyDescent="0.3">
      <c r="A9" t="s">
        <v>117</v>
      </c>
      <c r="B9" s="14">
        <v>1500</v>
      </c>
      <c r="C9" s="14">
        <v>2500</v>
      </c>
      <c r="D9" s="14">
        <v>3100</v>
      </c>
      <c r="G9" t="s">
        <v>117</v>
      </c>
      <c r="H9" s="14">
        <v>1500</v>
      </c>
      <c r="I9" s="14">
        <v>2500</v>
      </c>
      <c r="J9" s="14">
        <v>3100</v>
      </c>
    </row>
    <row r="11" spans="1:10" x14ac:dyDescent="0.3">
      <c r="A11" t="s">
        <v>118</v>
      </c>
      <c r="B11" s="50">
        <v>30000</v>
      </c>
      <c r="C11" s="50">
        <v>30000</v>
      </c>
      <c r="D11" s="50">
        <v>30000</v>
      </c>
      <c r="G11" t="s">
        <v>118</v>
      </c>
      <c r="H11" s="50">
        <v>30000</v>
      </c>
      <c r="I11" s="50">
        <v>30000</v>
      </c>
      <c r="J11" s="50">
        <v>30000</v>
      </c>
    </row>
    <row r="12" spans="1:10" x14ac:dyDescent="0.3">
      <c r="A12" t="s">
        <v>119</v>
      </c>
      <c r="B12" s="51">
        <v>250000</v>
      </c>
      <c r="C12" s="51">
        <v>250000</v>
      </c>
      <c r="D12" s="51">
        <v>250000</v>
      </c>
      <c r="G12" t="s">
        <v>119</v>
      </c>
      <c r="H12" s="51">
        <v>250000</v>
      </c>
      <c r="I12" s="51">
        <v>250000</v>
      </c>
      <c r="J12" s="51">
        <v>250000</v>
      </c>
    </row>
    <row r="13" spans="1:10" x14ac:dyDescent="0.3">
      <c r="A13" s="13" t="s">
        <v>120</v>
      </c>
      <c r="B13" s="52">
        <f>B12/B11</f>
        <v>8.3333333333333339</v>
      </c>
      <c r="C13" s="52">
        <f t="shared" ref="C13:D13" si="3">C12/C11</f>
        <v>8.3333333333333339</v>
      </c>
      <c r="D13" s="52">
        <f t="shared" si="3"/>
        <v>8.3333333333333339</v>
      </c>
      <c r="G13" s="13" t="s">
        <v>120</v>
      </c>
      <c r="H13" s="52">
        <f>H12/H11</f>
        <v>8.3333333333333339</v>
      </c>
      <c r="I13" s="52">
        <f t="shared" ref="I13:J13" si="4">I12/I11</f>
        <v>8.3333333333333339</v>
      </c>
      <c r="J13" s="52">
        <f t="shared" si="4"/>
        <v>8.3333333333333339</v>
      </c>
    </row>
    <row r="14" spans="1:10" x14ac:dyDescent="0.3">
      <c r="A14" s="13"/>
      <c r="B14" s="52"/>
      <c r="C14" s="52"/>
      <c r="D14" s="52"/>
      <c r="G14" s="13"/>
      <c r="H14" s="52"/>
      <c r="I14" s="52"/>
      <c r="J14" s="52"/>
    </row>
    <row r="15" spans="1:10" x14ac:dyDescent="0.3">
      <c r="A15" t="s">
        <v>121</v>
      </c>
      <c r="B15" s="53">
        <v>35</v>
      </c>
      <c r="C15" s="53">
        <v>19</v>
      </c>
      <c r="D15" s="53">
        <v>17</v>
      </c>
      <c r="G15" t="s">
        <v>121</v>
      </c>
      <c r="H15" s="53">
        <v>35</v>
      </c>
      <c r="I15" s="53">
        <v>19</v>
      </c>
      <c r="J15" s="53">
        <v>17</v>
      </c>
    </row>
    <row r="16" spans="1:10" x14ac:dyDescent="0.3">
      <c r="A16" t="s">
        <v>122</v>
      </c>
      <c r="B16" s="53">
        <v>3.98</v>
      </c>
      <c r="C16" s="53">
        <v>3.98</v>
      </c>
      <c r="D16" s="53">
        <v>3.98</v>
      </c>
      <c r="G16" t="s">
        <v>122</v>
      </c>
      <c r="H16" s="53">
        <v>3.98</v>
      </c>
      <c r="I16" s="53">
        <v>3.98</v>
      </c>
      <c r="J16" s="53">
        <v>3.98</v>
      </c>
    </row>
    <row r="17" spans="1:10" x14ac:dyDescent="0.3">
      <c r="A17" t="s">
        <v>123</v>
      </c>
      <c r="B17" s="53">
        <f>B11/B15*B16</f>
        <v>3411.4285714285711</v>
      </c>
      <c r="C17" s="53">
        <f t="shared" ref="C17:D17" si="5">C11/C15*C16</f>
        <v>6284.21052631579</v>
      </c>
      <c r="D17" s="53">
        <f t="shared" si="5"/>
        <v>7023.5294117647063</v>
      </c>
      <c r="G17" t="s">
        <v>123</v>
      </c>
      <c r="H17" s="53">
        <f>H11/H15*H16</f>
        <v>3411.4285714285711</v>
      </c>
      <c r="I17" s="53">
        <f t="shared" ref="I17:J17" si="6">I11/I15*I16</f>
        <v>6284.21052631579</v>
      </c>
      <c r="J17" s="53">
        <f t="shared" si="6"/>
        <v>7023.5294117647063</v>
      </c>
    </row>
    <row r="18" spans="1:10" x14ac:dyDescent="0.3">
      <c r="B18" s="53"/>
      <c r="C18" s="53"/>
      <c r="D18" s="53"/>
      <c r="H18" s="53"/>
      <c r="I18" s="53"/>
      <c r="J18" s="53"/>
    </row>
    <row r="19" spans="1:10" x14ac:dyDescent="0.3">
      <c r="A19" s="13" t="s">
        <v>124</v>
      </c>
      <c r="B19" s="52">
        <f>B13*(B17+B9)</f>
        <v>40928.571428571428</v>
      </c>
      <c r="C19" s="52">
        <f t="shared" ref="C19:D19" si="7">C13*(C17+C9)</f>
        <v>73201.754385964916</v>
      </c>
      <c r="D19" s="52">
        <f t="shared" si="7"/>
        <v>84362.745098039231</v>
      </c>
      <c r="G19" s="13" t="s">
        <v>124</v>
      </c>
      <c r="H19" s="52">
        <f>H13*(H17+H9)</f>
        <v>40928.571428571428</v>
      </c>
      <c r="I19" s="52">
        <f t="shared" ref="I19:J19" si="8">I13*(I17+I9)</f>
        <v>73201.754385964916</v>
      </c>
      <c r="J19" s="52">
        <f t="shared" si="8"/>
        <v>84362.745098039231</v>
      </c>
    </row>
    <row r="21" spans="1:10" x14ac:dyDescent="0.3">
      <c r="A21" s="48" t="s">
        <v>125</v>
      </c>
      <c r="B21" s="28">
        <f>B19+B6</f>
        <v>56878.571428571428</v>
      </c>
      <c r="C21" s="28">
        <f t="shared" ref="C21:D21" si="9">C19+C6</f>
        <v>107301.75438596492</v>
      </c>
      <c r="D21" s="28">
        <f t="shared" si="9"/>
        <v>163562.74509803922</v>
      </c>
      <c r="G21" s="48" t="s">
        <v>125</v>
      </c>
      <c r="H21" s="28">
        <f>H19+H6</f>
        <v>62678.571428571428</v>
      </c>
      <c r="I21" s="28">
        <f t="shared" ref="I21:J21" si="10">I19+I6</f>
        <v>119701.75438596492</v>
      </c>
      <c r="J21" s="28">
        <f t="shared" si="10"/>
        <v>192362.74509803922</v>
      </c>
    </row>
    <row r="22" spans="1:10" x14ac:dyDescent="0.3">
      <c r="A22" s="48" t="s">
        <v>126</v>
      </c>
      <c r="B22" s="28">
        <f>B21/B13</f>
        <v>6825.4285714285706</v>
      </c>
      <c r="C22" s="28">
        <f t="shared" ref="C22:D22" si="11">C21/C13</f>
        <v>12876.210526315788</v>
      </c>
      <c r="D22" s="28">
        <f t="shared" si="11"/>
        <v>19627.529411764706</v>
      </c>
      <c r="G22" s="48" t="s">
        <v>126</v>
      </c>
      <c r="H22" s="28">
        <f>H21/H13</f>
        <v>7521.4285714285706</v>
      </c>
      <c r="I22" s="28">
        <f t="shared" ref="I22:J22" si="12">I21/I13</f>
        <v>14364.210526315788</v>
      </c>
      <c r="J22" s="28">
        <f t="shared" si="12"/>
        <v>23083.529411764703</v>
      </c>
    </row>
  </sheetData>
  <conditionalFormatting sqref="B1">
    <cfRule type="cellIs" dxfId="3" priority="3" operator="equal">
      <formula>"Chevy spark"</formula>
    </cfRule>
  </conditionalFormatting>
  <conditionalFormatting sqref="B21:D22">
    <cfRule type="top10" dxfId="2" priority="4" percent="1" bottom="1" rank="1"/>
  </conditionalFormatting>
  <conditionalFormatting sqref="H1">
    <cfRule type="cellIs" dxfId="1" priority="1" operator="equal">
      <formula>"Chevy spark"</formula>
    </cfRule>
  </conditionalFormatting>
  <conditionalFormatting sqref="H21:J22">
    <cfRule type="top10" dxfId="0" priority="2" percent="1" bottom="1" rank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Objective</vt:lpstr>
      <vt:lpstr>Problem 1</vt:lpstr>
      <vt:lpstr>School Shopping</vt:lpstr>
      <vt:lpstr>Problem 2</vt:lpstr>
      <vt:lpstr>Cat or Dog</vt:lpstr>
      <vt:lpstr>Problem 3</vt:lpstr>
      <vt:lpstr>Three Vacations</vt:lpstr>
      <vt:lpstr>Problem 4</vt:lpstr>
      <vt:lpstr>Printer Confusion</vt:lpstr>
      <vt:lpstr>Problem 5</vt:lpstr>
      <vt:lpstr>Cell Phone Bill</vt:lpstr>
      <vt:lpstr>Problem 6</vt:lpstr>
      <vt:lpstr>Three Cars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 SAMBYAL</dc:creator>
  <cp:lastModifiedBy>KIRTI SAMBYAL</cp:lastModifiedBy>
  <dcterms:created xsi:type="dcterms:W3CDTF">2026-09-14T15:22:20Z</dcterms:created>
  <dcterms:modified xsi:type="dcterms:W3CDTF">2026-09-14T15:38:35Z</dcterms:modified>
</cp:coreProperties>
</file>