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2"/>
  </bookViews>
  <sheets>
    <sheet name="Ridge" sheetId="1" r:id="rId1"/>
    <sheet name="Total" sheetId="2" r:id="rId2"/>
    <sheet name="Chi" sheetId="3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T14" i="2"/>
  <c r="T13" i="2"/>
  <c r="T12" i="2"/>
  <c r="T11" i="2"/>
  <c r="T10" i="2"/>
  <c r="T9" i="2"/>
  <c r="T8" i="2"/>
  <c r="T7" i="2"/>
  <c r="T6" i="2"/>
  <c r="T5" i="2"/>
  <c r="T4" i="2"/>
  <c r="T3" i="2"/>
  <c r="T2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9" i="4"/>
  <c r="J8" i="4"/>
  <c r="J7" i="4"/>
  <c r="C7" i="4"/>
  <c r="D7" i="4"/>
  <c r="E7" i="4"/>
  <c r="F7" i="4"/>
  <c r="G7" i="4"/>
  <c r="H7" i="4"/>
  <c r="I7" i="4"/>
  <c r="B7" i="4"/>
  <c r="D2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T15" i="1" l="1"/>
  <c r="T17" i="1" s="1"/>
  <c r="D15" i="1"/>
  <c r="T15" i="2"/>
  <c r="T17" i="2" s="1"/>
  <c r="D15" i="2"/>
  <c r="P15" i="2"/>
  <c r="P16" i="2" s="1"/>
  <c r="L15" i="2"/>
  <c r="L16" i="2" s="1"/>
  <c r="H15" i="2"/>
  <c r="H17" i="2" s="1"/>
  <c r="P15" i="1"/>
  <c r="H15" i="1"/>
  <c r="L15" i="1"/>
  <c r="T16" i="1" l="1"/>
  <c r="P17" i="1"/>
  <c r="P16" i="1"/>
  <c r="L16" i="1"/>
  <c r="L17" i="1"/>
  <c r="H16" i="1"/>
  <c r="H17" i="1"/>
  <c r="D17" i="1"/>
  <c r="D16" i="1"/>
  <c r="B19" i="1"/>
  <c r="T16" i="2"/>
  <c r="D17" i="2"/>
  <c r="D16" i="2"/>
  <c r="P17" i="2"/>
  <c r="L17" i="2"/>
  <c r="B19" i="2"/>
  <c r="H16" i="2"/>
  <c r="B8" i="3" l="1"/>
  <c r="C9" i="3" l="1"/>
  <c r="C10" i="3"/>
  <c r="B9" i="3"/>
  <c r="B10" i="3" s="1"/>
</calcChain>
</file>

<file path=xl/sharedStrings.xml><?xml version="1.0" encoding="utf-8"?>
<sst xmlns="http://schemas.openxmlformats.org/spreadsheetml/2006/main" count="18" uniqueCount="10">
  <si>
    <t>0.3 &lt; p_{T}^{trig} &lt; 1 GeV/c</t>
    <phoneticPr fontId="1" type="noConversion"/>
  </si>
  <si>
    <t>1 &lt; p_{T}^{trig} &lt; 2 GeV/c</t>
    <phoneticPr fontId="1" type="noConversion"/>
  </si>
  <si>
    <t>2 &lt; p_{T}^{trig} &lt; 4 GeV/c</t>
    <phoneticPr fontId="1" type="noConversion"/>
  </si>
  <si>
    <t>4 &lt; p_{T}^{trig} &lt; 6 GeV/c</t>
    <phoneticPr fontId="1" type="noConversion"/>
  </si>
  <si>
    <t>6 &lt; p_{T}^{trig} &lt; 12 GeV/c</t>
    <phoneticPr fontId="1" type="noConversion"/>
  </si>
  <si>
    <t>자유도</t>
    <phoneticPr fontId="1" type="noConversion"/>
  </si>
  <si>
    <t>귀무:</t>
    <phoneticPr fontId="1" type="noConversion"/>
  </si>
  <si>
    <t>피팅 결과는 데이터를 잘 설명한다</t>
    <phoneticPr fontId="1" type="noConversion"/>
  </si>
  <si>
    <t>CHI</t>
    <phoneticPr fontId="1" type="noConversion"/>
  </si>
  <si>
    <t>자유도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</si>
</sst>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E6" workbookViewId="0">
      <selection activeCell="S15" sqref="S15"/>
    </sheetView>
  </sheetViews>
  <sheetFormatPr defaultRowHeight="17.399999999999999" x14ac:dyDescent="0.4"/>
  <cols>
    <col min="4" max="4" width="8.796875" customWidth="1"/>
  </cols>
  <sheetData>
    <row r="1" spans="1:20" x14ac:dyDescent="0.4">
      <c r="A1" t="s">
        <v>0</v>
      </c>
      <c r="E1" t="s">
        <v>1</v>
      </c>
      <c r="I1" t="s">
        <v>2</v>
      </c>
      <c r="M1" t="s">
        <v>3</v>
      </c>
      <c r="Q1" t="s">
        <v>4</v>
      </c>
    </row>
    <row r="2" spans="1:20" x14ac:dyDescent="0.4">
      <c r="A2">
        <v>-1.1780999999999999</v>
      </c>
      <c r="B2">
        <v>6.8999999999999999E-3</v>
      </c>
      <c r="C2">
        <v>1.585E-2</v>
      </c>
      <c r="D2">
        <f>(B2-C2)^2/C2</f>
        <v>5.0537854889589904E-3</v>
      </c>
      <c r="E2">
        <v>-1.1780999999999999</v>
      </c>
      <c r="F2">
        <v>1.34E-2</v>
      </c>
      <c r="G2">
        <v>3.6979999999999999E-2</v>
      </c>
      <c r="H2">
        <f>(F2-G2)^2/G2</f>
        <v>1.5035597620335312E-2</v>
      </c>
      <c r="I2">
        <v>-1.1780999999999999</v>
      </c>
      <c r="J2">
        <v>1.2999999999999999E-2</v>
      </c>
      <c r="K2">
        <v>4.1910000000000003E-2</v>
      </c>
      <c r="L2">
        <f>(J2-K2)^2/K2</f>
        <v>1.994245048914341E-2</v>
      </c>
      <c r="M2">
        <v>-1.1780999999999999</v>
      </c>
      <c r="N2">
        <v>9.1000000000000004E-3</v>
      </c>
      <c r="O2">
        <v>3.4770000000000002E-2</v>
      </c>
      <c r="P2">
        <f>(N2-O2)^2/O2</f>
        <v>1.8951650848432557E-2</v>
      </c>
      <c r="Q2">
        <v>-1.1780999999999999</v>
      </c>
      <c r="R2">
        <v>-1.01E-2</v>
      </c>
      <c r="S2">
        <v>1.9550000000000001E-2</v>
      </c>
      <c r="T2">
        <f>(R2-S2)^2/S2</f>
        <v>4.4967902813299238E-2</v>
      </c>
    </row>
    <row r="3" spans="1:20" x14ac:dyDescent="0.4">
      <c r="A3">
        <v>-0.98170000000000002</v>
      </c>
      <c r="B3">
        <v>2.1600000000000001E-2</v>
      </c>
      <c r="C3">
        <v>2.2849999999999999E-2</v>
      </c>
      <c r="D3">
        <f t="shared" ref="D3:D14" si="0">(B3-C3)^2/C3</f>
        <v>6.8380743982494283E-5</v>
      </c>
      <c r="E3">
        <v>-0.98170000000000002</v>
      </c>
      <c r="F3">
        <v>4.3200000000000002E-2</v>
      </c>
      <c r="G3">
        <v>5.3319999999999999E-2</v>
      </c>
      <c r="H3">
        <f t="shared" ref="H3:H14" si="1">(F3-G3)^2/G3</f>
        <v>1.9207501875468857E-3</v>
      </c>
      <c r="I3">
        <v>-0.98170000000000002</v>
      </c>
      <c r="J3">
        <v>4.6199999999999998E-2</v>
      </c>
      <c r="K3">
        <v>6.0429999999999998E-2</v>
      </c>
      <c r="L3">
        <f t="shared" ref="L3:L14" si="2">(J3-K3)^2/K3</f>
        <v>3.3508671189806387E-3</v>
      </c>
      <c r="M3">
        <v>-0.98170000000000002</v>
      </c>
      <c r="N3">
        <v>2.58E-2</v>
      </c>
      <c r="O3">
        <v>5.0139999999999997E-2</v>
      </c>
      <c r="P3">
        <f t="shared" ref="P3:P14" si="3">(N3-O3)^2/O3</f>
        <v>1.1815628240925406E-2</v>
      </c>
      <c r="Q3">
        <v>-0.98170000000000002</v>
      </c>
      <c r="R3">
        <v>7.3000000000000001E-3</v>
      </c>
      <c r="S3">
        <v>2.819E-2</v>
      </c>
      <c r="T3">
        <f t="shared" ref="T3:T14" si="4">(R3-S3)^2/S3</f>
        <v>1.5480386661936855E-2</v>
      </c>
    </row>
    <row r="4" spans="1:20" x14ac:dyDescent="0.4">
      <c r="A4">
        <v>-0.78539999999999999</v>
      </c>
      <c r="B4">
        <v>4.0500000000000001E-2</v>
      </c>
      <c r="C4">
        <v>3.3739999999999999E-2</v>
      </c>
      <c r="D4">
        <f t="shared" si="0"/>
        <v>1.3544042679312397E-3</v>
      </c>
      <c r="E4">
        <v>-0.78539999999999999</v>
      </c>
      <c r="F4">
        <v>8.1199999999999994E-2</v>
      </c>
      <c r="G4">
        <v>7.8729999999999994E-2</v>
      </c>
      <c r="H4">
        <f t="shared" si="1"/>
        <v>7.7491426394004829E-5</v>
      </c>
      <c r="I4">
        <v>-0.78539999999999999</v>
      </c>
      <c r="J4">
        <v>9.4299999999999995E-2</v>
      </c>
      <c r="K4">
        <v>8.9230000000000004E-2</v>
      </c>
      <c r="L4">
        <f t="shared" si="2"/>
        <v>2.8807463857446943E-4</v>
      </c>
      <c r="M4">
        <v>-0.78539999999999999</v>
      </c>
      <c r="N4">
        <v>8.0799999999999997E-2</v>
      </c>
      <c r="O4">
        <v>7.4020000000000002E-2</v>
      </c>
      <c r="P4">
        <f t="shared" si="3"/>
        <v>6.2102674952715378E-4</v>
      </c>
      <c r="Q4">
        <v>-0.78539999999999999</v>
      </c>
      <c r="R4">
        <v>3.6200000000000003E-2</v>
      </c>
      <c r="S4">
        <v>4.1619999999999997E-2</v>
      </c>
      <c r="T4">
        <f t="shared" si="4"/>
        <v>7.0582412301777844E-4</v>
      </c>
    </row>
    <row r="5" spans="1:20" x14ac:dyDescent="0.4">
      <c r="A5">
        <v>-0.58899999999999997</v>
      </c>
      <c r="B5">
        <v>6.1199999999999997E-2</v>
      </c>
      <c r="C5">
        <v>4.8210000000000003E-2</v>
      </c>
      <c r="D5">
        <f t="shared" si="0"/>
        <v>3.5001057871810798E-3</v>
      </c>
      <c r="E5">
        <v>-0.58899999999999997</v>
      </c>
      <c r="F5">
        <v>0.12529999999999999</v>
      </c>
      <c r="G5">
        <v>0.1125</v>
      </c>
      <c r="H5">
        <f t="shared" si="1"/>
        <v>1.4563555555555537E-3</v>
      </c>
      <c r="I5">
        <v>-0.58899999999999997</v>
      </c>
      <c r="J5">
        <v>0.1492</v>
      </c>
      <c r="K5">
        <v>0.1275</v>
      </c>
      <c r="L5">
        <f t="shared" si="2"/>
        <v>3.693254901960783E-3</v>
      </c>
      <c r="M5">
        <v>-0.58899999999999997</v>
      </c>
      <c r="N5">
        <v>0.1221</v>
      </c>
      <c r="O5">
        <v>0.10580000000000001</v>
      </c>
      <c r="P5">
        <f t="shared" si="3"/>
        <v>2.5112476370510381E-3</v>
      </c>
      <c r="Q5">
        <v>-0.58899999999999997</v>
      </c>
      <c r="R5">
        <v>4.5100000000000001E-2</v>
      </c>
      <c r="S5">
        <v>5.9479999999999998E-2</v>
      </c>
      <c r="T5">
        <f t="shared" si="4"/>
        <v>3.4765366509751164E-3</v>
      </c>
    </row>
    <row r="6" spans="1:20" x14ac:dyDescent="0.4">
      <c r="A6">
        <v>-0.39269999999999999</v>
      </c>
      <c r="B6">
        <v>8.0199999999999994E-2</v>
      </c>
      <c r="C6">
        <v>6.7220000000000002E-2</v>
      </c>
      <c r="D6">
        <f t="shared" si="0"/>
        <v>2.5064028562927663E-3</v>
      </c>
      <c r="E6">
        <v>-0.39269999999999999</v>
      </c>
      <c r="F6">
        <v>0.1686</v>
      </c>
      <c r="G6">
        <v>0.15690000000000001</v>
      </c>
      <c r="H6">
        <f t="shared" si="1"/>
        <v>8.7246653919693896E-4</v>
      </c>
      <c r="I6">
        <v>-0.39269999999999999</v>
      </c>
      <c r="J6">
        <v>0.2059</v>
      </c>
      <c r="K6">
        <v>0.17780000000000001</v>
      </c>
      <c r="L6">
        <f t="shared" si="2"/>
        <v>4.4410011248593876E-3</v>
      </c>
      <c r="M6">
        <v>-0.39269999999999999</v>
      </c>
      <c r="N6">
        <v>0.15920000000000001</v>
      </c>
      <c r="O6">
        <v>0.14749999999999999</v>
      </c>
      <c r="P6">
        <f t="shared" si="3"/>
        <v>9.2806779661017212E-4</v>
      </c>
      <c r="Q6">
        <v>-0.39269999999999999</v>
      </c>
      <c r="R6">
        <v>6.1199999999999997E-2</v>
      </c>
      <c r="S6">
        <v>8.294E-2</v>
      </c>
      <c r="T6">
        <f t="shared" si="4"/>
        <v>5.6984277791174353E-3</v>
      </c>
    </row>
    <row r="7" spans="1:20" x14ac:dyDescent="0.4">
      <c r="A7">
        <v>-0.1963</v>
      </c>
      <c r="B7">
        <v>9.3100000000000002E-2</v>
      </c>
      <c r="C7">
        <v>8.5559999999999997E-2</v>
      </c>
      <c r="D7">
        <f t="shared" si="0"/>
        <v>6.6446470313230577E-4</v>
      </c>
      <c r="E7">
        <v>-0.1963</v>
      </c>
      <c r="F7">
        <v>0.19900000000000001</v>
      </c>
      <c r="G7">
        <v>0.19969999999999999</v>
      </c>
      <c r="H7">
        <f t="shared" si="1"/>
        <v>2.4536805207810207E-6</v>
      </c>
      <c r="I7">
        <v>-0.1963</v>
      </c>
      <c r="J7">
        <v>0.24279999999999999</v>
      </c>
      <c r="K7">
        <v>0.2263</v>
      </c>
      <c r="L7">
        <f t="shared" si="2"/>
        <v>1.2030490499337144E-3</v>
      </c>
      <c r="M7">
        <v>-0.1963</v>
      </c>
      <c r="N7">
        <v>0.17699999999999999</v>
      </c>
      <c r="O7">
        <v>0.18770000000000001</v>
      </c>
      <c r="P7">
        <f t="shared" si="3"/>
        <v>6.0996270644645876E-4</v>
      </c>
      <c r="Q7">
        <v>-0.1963</v>
      </c>
      <c r="R7">
        <v>0.10780000000000001</v>
      </c>
      <c r="S7">
        <v>0.1056</v>
      </c>
      <c r="T7">
        <f t="shared" si="4"/>
        <v>4.5833333333333646E-5</v>
      </c>
    </row>
    <row r="8" spans="1:20" x14ac:dyDescent="0.4">
      <c r="A8">
        <v>0</v>
      </c>
      <c r="B8">
        <v>9.8299999999999998E-2</v>
      </c>
      <c r="C8">
        <v>9.332E-2</v>
      </c>
      <c r="D8">
        <f t="shared" si="0"/>
        <v>2.6575653664809241E-4</v>
      </c>
      <c r="E8">
        <v>0</v>
      </c>
      <c r="F8">
        <v>0.20910000000000001</v>
      </c>
      <c r="G8">
        <v>0.21779999999999999</v>
      </c>
      <c r="H8">
        <f t="shared" si="1"/>
        <v>3.4752066115702364E-4</v>
      </c>
      <c r="I8">
        <v>0</v>
      </c>
      <c r="J8">
        <v>0.25419999999999998</v>
      </c>
      <c r="K8">
        <v>0.24679999999999999</v>
      </c>
      <c r="L8">
        <f t="shared" si="2"/>
        <v>2.218800648298211E-4</v>
      </c>
      <c r="M8">
        <v>0</v>
      </c>
      <c r="N8">
        <v>0.20399999999999999</v>
      </c>
      <c r="O8">
        <v>0.20480000000000001</v>
      </c>
      <c r="P8">
        <f t="shared" si="3"/>
        <v>3.1250000000001789E-6</v>
      </c>
      <c r="Q8">
        <v>0</v>
      </c>
      <c r="R8">
        <v>0.113</v>
      </c>
      <c r="S8">
        <v>0.11509999999999999</v>
      </c>
      <c r="T8">
        <f t="shared" si="4"/>
        <v>3.8314509122501834E-5</v>
      </c>
    </row>
    <row r="9" spans="1:20" x14ac:dyDescent="0.4">
      <c r="A9">
        <v>0.1963</v>
      </c>
      <c r="B9">
        <v>9.3100000000000002E-2</v>
      </c>
      <c r="C9">
        <v>8.5040000000000004E-2</v>
      </c>
      <c r="D9">
        <f t="shared" si="0"/>
        <v>7.6391815616180575E-4</v>
      </c>
      <c r="E9">
        <v>0.1963</v>
      </c>
      <c r="F9">
        <v>0.19900000000000001</v>
      </c>
      <c r="G9">
        <v>0.19850000000000001</v>
      </c>
      <c r="H9">
        <f t="shared" si="1"/>
        <v>1.2594458438287177E-6</v>
      </c>
      <c r="I9">
        <v>0.1963</v>
      </c>
      <c r="J9">
        <v>0.24279999999999999</v>
      </c>
      <c r="K9">
        <v>0.22489999999999999</v>
      </c>
      <c r="L9">
        <f t="shared" si="2"/>
        <v>1.424677634504224E-3</v>
      </c>
      <c r="M9">
        <v>0.1963</v>
      </c>
      <c r="N9">
        <v>0.17699999999999999</v>
      </c>
      <c r="O9">
        <v>0.18659999999999999</v>
      </c>
      <c r="P9">
        <f t="shared" si="3"/>
        <v>4.9389067524115734E-4</v>
      </c>
      <c r="Q9">
        <v>0.1963</v>
      </c>
      <c r="R9">
        <v>0.10780000000000001</v>
      </c>
      <c r="S9">
        <v>0.10489999999999999</v>
      </c>
      <c r="T9">
        <f t="shared" si="4"/>
        <v>8.0171591992374448E-5</v>
      </c>
    </row>
    <row r="10" spans="1:20" x14ac:dyDescent="0.4">
      <c r="A10">
        <v>0.39269999999999999</v>
      </c>
      <c r="B10">
        <v>8.0199999999999994E-2</v>
      </c>
      <c r="C10">
        <v>0.6754</v>
      </c>
      <c r="D10">
        <f t="shared" si="0"/>
        <v>0.52452330470832087</v>
      </c>
      <c r="E10">
        <v>0.39269999999999999</v>
      </c>
      <c r="F10">
        <v>0.1686</v>
      </c>
      <c r="G10">
        <v>0.15759999999999999</v>
      </c>
      <c r="H10">
        <f t="shared" si="1"/>
        <v>7.6776649746193039E-4</v>
      </c>
      <c r="I10">
        <v>0.39269999999999999</v>
      </c>
      <c r="J10">
        <v>0.2059</v>
      </c>
      <c r="K10">
        <v>0.17860000000000001</v>
      </c>
      <c r="L10">
        <f t="shared" si="2"/>
        <v>4.1729563269876785E-3</v>
      </c>
      <c r="M10">
        <v>0.39269999999999999</v>
      </c>
      <c r="N10">
        <v>0.15920000000000001</v>
      </c>
      <c r="O10">
        <v>0.1482</v>
      </c>
      <c r="P10">
        <f t="shared" si="3"/>
        <v>8.1646423751687057E-4</v>
      </c>
      <c r="Q10">
        <v>0.39269999999999999</v>
      </c>
      <c r="R10">
        <v>6.1199999999999997E-2</v>
      </c>
      <c r="S10">
        <v>8.2100000000000006E-2</v>
      </c>
      <c r="T10">
        <f t="shared" si="4"/>
        <v>5.3204628501827078E-3</v>
      </c>
    </row>
    <row r="11" spans="1:20" x14ac:dyDescent="0.4">
      <c r="A11">
        <v>0.58899999999999997</v>
      </c>
      <c r="B11">
        <v>6.1199999999999997E-2</v>
      </c>
      <c r="C11">
        <v>4.8480000000000002E-2</v>
      </c>
      <c r="D11">
        <f t="shared" si="0"/>
        <v>3.3374257425742549E-3</v>
      </c>
      <c r="E11">
        <v>0.58899999999999997</v>
      </c>
      <c r="F11">
        <v>0.12529999999999999</v>
      </c>
      <c r="G11">
        <v>0.11310000000000001</v>
      </c>
      <c r="H11">
        <f t="shared" si="1"/>
        <v>1.3160035366931893E-3</v>
      </c>
      <c r="I11">
        <v>0.58899999999999997</v>
      </c>
      <c r="J11">
        <v>0.1492</v>
      </c>
      <c r="K11">
        <v>0.12820000000000001</v>
      </c>
      <c r="L11">
        <f t="shared" si="2"/>
        <v>3.4399375975038967E-3</v>
      </c>
      <c r="M11">
        <v>0.58899999999999997</v>
      </c>
      <c r="N11">
        <v>0.1221</v>
      </c>
      <c r="O11">
        <v>0.10639999999999999</v>
      </c>
      <c r="P11">
        <f t="shared" si="3"/>
        <v>2.3166353383458666E-3</v>
      </c>
      <c r="Q11">
        <v>0.58899999999999997</v>
      </c>
      <c r="R11">
        <v>4.5100000000000001E-2</v>
      </c>
      <c r="S11">
        <v>5.9819999999999998E-2</v>
      </c>
      <c r="T11">
        <f t="shared" si="4"/>
        <v>3.6221731862253414E-3</v>
      </c>
    </row>
    <row r="12" spans="1:20" x14ac:dyDescent="0.4">
      <c r="A12">
        <v>0.78539999999999999</v>
      </c>
      <c r="B12">
        <v>4.0500000000000001E-2</v>
      </c>
      <c r="C12">
        <v>3.3300000000000003E-2</v>
      </c>
      <c r="D12">
        <f t="shared" si="0"/>
        <v>1.5567567567567556E-3</v>
      </c>
      <c r="E12">
        <v>0.78539999999999999</v>
      </c>
      <c r="F12">
        <v>8.1199999999999994E-2</v>
      </c>
      <c r="G12">
        <v>7.7700000000000005E-2</v>
      </c>
      <c r="H12">
        <f t="shared" si="1"/>
        <v>1.5765765765765667E-4</v>
      </c>
      <c r="I12">
        <v>0.78539999999999999</v>
      </c>
      <c r="J12">
        <v>9.4299999999999995E-2</v>
      </c>
      <c r="K12">
        <v>8.8059999999999999E-2</v>
      </c>
      <c r="L12">
        <f t="shared" si="2"/>
        <v>4.421712468771286E-4</v>
      </c>
      <c r="M12">
        <v>0.78539999999999999</v>
      </c>
      <c r="N12">
        <v>8.0799999999999997E-2</v>
      </c>
      <c r="O12">
        <v>7.306E-2</v>
      </c>
      <c r="P12">
        <f t="shared" si="3"/>
        <v>8.1997810019162275E-4</v>
      </c>
      <c r="Q12">
        <v>0.78539999999999999</v>
      </c>
      <c r="R12">
        <v>3.6200000000000003E-2</v>
      </c>
      <c r="S12">
        <v>4.1079999999999998E-2</v>
      </c>
      <c r="T12">
        <f t="shared" si="4"/>
        <v>5.7970788704965817E-4</v>
      </c>
    </row>
    <row r="13" spans="1:20" x14ac:dyDescent="0.4">
      <c r="A13">
        <v>0.98170000000000002</v>
      </c>
      <c r="B13">
        <v>2.1600000000000001E-2</v>
      </c>
      <c r="C13">
        <v>2.299E-2</v>
      </c>
      <c r="D13">
        <f t="shared" si="0"/>
        <v>8.40408873423226E-5</v>
      </c>
      <c r="E13">
        <v>0.98170000000000002</v>
      </c>
      <c r="F13">
        <v>4.3200000000000002E-2</v>
      </c>
      <c r="G13">
        <v>5.262E-2</v>
      </c>
      <c r="H13">
        <f t="shared" si="1"/>
        <v>1.686362599771949E-3</v>
      </c>
      <c r="I13">
        <v>0.98170000000000002</v>
      </c>
      <c r="J13">
        <v>4.6199999999999998E-2</v>
      </c>
      <c r="K13">
        <v>5.9639999999999999E-2</v>
      </c>
      <c r="L13">
        <f t="shared" si="2"/>
        <v>3.0287323943661974E-3</v>
      </c>
      <c r="M13">
        <v>0.98170000000000002</v>
      </c>
      <c r="N13">
        <v>2.58E-2</v>
      </c>
      <c r="O13">
        <v>5.0450000000000002E-2</v>
      </c>
      <c r="P13">
        <f t="shared" si="3"/>
        <v>1.2044053518334987E-2</v>
      </c>
      <c r="Q13">
        <v>0.98170000000000002</v>
      </c>
      <c r="R13">
        <v>7.3000000000000001E-3</v>
      </c>
      <c r="S13">
        <v>2.8369999999999999E-2</v>
      </c>
      <c r="T13">
        <f t="shared" si="4"/>
        <v>1.5648392668311594E-2</v>
      </c>
    </row>
    <row r="14" spans="1:20" x14ac:dyDescent="0.4">
      <c r="A14">
        <v>1.1780999999999999</v>
      </c>
      <c r="B14">
        <v>6.8999999999999999E-3</v>
      </c>
      <c r="C14">
        <v>1.5640000000000001E-2</v>
      </c>
      <c r="D14">
        <f t="shared" si="0"/>
        <v>4.8841176470588252E-3</v>
      </c>
      <c r="E14">
        <v>1.1780999999999999</v>
      </c>
      <c r="F14">
        <v>1.34E-2</v>
      </c>
      <c r="G14">
        <v>3.6510000000000001E-2</v>
      </c>
      <c r="H14">
        <f t="shared" si="1"/>
        <v>1.4628104628868802E-2</v>
      </c>
      <c r="I14">
        <v>1.1780999999999999</v>
      </c>
      <c r="J14">
        <v>1.2999999999999999E-2</v>
      </c>
      <c r="K14">
        <v>4.138E-2</v>
      </c>
      <c r="L14">
        <f t="shared" si="2"/>
        <v>1.9464098598356697E-2</v>
      </c>
      <c r="M14">
        <v>1.1780999999999999</v>
      </c>
      <c r="N14">
        <v>9.1000000000000004E-3</v>
      </c>
      <c r="O14">
        <v>3.4329999999999999E-2</v>
      </c>
      <c r="P14">
        <f t="shared" si="3"/>
        <v>1.8542175939411591E-2</v>
      </c>
      <c r="Q14">
        <v>1.1780999999999999</v>
      </c>
      <c r="R14">
        <v>-1.01E-2</v>
      </c>
      <c r="S14">
        <v>1.9300000000000001E-2</v>
      </c>
      <c r="T14">
        <f t="shared" si="4"/>
        <v>4.4785492227979277E-2</v>
      </c>
    </row>
    <row r="15" spans="1:20" x14ac:dyDescent="0.4">
      <c r="D15">
        <f>SUM(D2:D14)</f>
        <v>0.5485628642823418</v>
      </c>
      <c r="H15">
        <f>SUM(H2:H14)</f>
        <v>3.8269790037003849E-2</v>
      </c>
      <c r="L15">
        <f>SUM(L2:L14)</f>
        <v>6.5113151186878049E-2</v>
      </c>
      <c r="P15">
        <f>SUM(P2:P14)</f>
        <v>7.047390678803489E-2</v>
      </c>
      <c r="T15">
        <f>SUM(T2:T14)</f>
        <v>0.14044962628254321</v>
      </c>
    </row>
    <row r="16" spans="1:20" x14ac:dyDescent="0.4">
      <c r="D16">
        <f>_xlfn.CHISQ.DIST(D15,12,TRUE)</f>
        <v>4.6773270568626359E-7</v>
      </c>
      <c r="H16">
        <f>_xlfn.CHISQ.DIST(H15,12,TRUE)</f>
        <v>6.7065970574746907E-14</v>
      </c>
      <c r="L16">
        <f>_xlfn.CHISQ.DIST(L15,12,TRUE)</f>
        <v>1.6083630135566731E-12</v>
      </c>
      <c r="P16">
        <f>_xlfn.CHISQ.DIST(P15,12,TRUE)</f>
        <v>2.5795545083061596E-12</v>
      </c>
      <c r="T16">
        <f>_xlfn.CHISQ.DIST(T15,12,TRUE)</f>
        <v>1.5685058866859019E-10</v>
      </c>
    </row>
    <row r="17" spans="1:20" x14ac:dyDescent="0.4">
      <c r="D17">
        <f>_xlfn.CHISQ.DIST.RT(D15,12)</f>
        <v>0.99999953226729432</v>
      </c>
      <c r="H17">
        <f>_xlfn.CHISQ.DIST.RT(H15,12)</f>
        <v>0.99999999999993294</v>
      </c>
      <c r="L17">
        <f>_xlfn.CHISQ.DIST.RT(L15,12)</f>
        <v>0.99999999999839162</v>
      </c>
      <c r="P17">
        <f>_xlfn.CHISQ.DIST.RT(P15,12)</f>
        <v>0.99999999999742051</v>
      </c>
      <c r="T17">
        <f>_xlfn.CHISQ.DIST.RT(T15,12)</f>
        <v>0.99999999984314947</v>
      </c>
    </row>
    <row r="19" spans="1:20" x14ac:dyDescent="0.4">
      <c r="A19" t="s">
        <v>8</v>
      </c>
      <c r="B19">
        <f>SUM(D15,H15,L15,P15,T15)</f>
        <v>0.86286933857680181</v>
      </c>
    </row>
    <row r="20" spans="1:20" x14ac:dyDescent="0.4">
      <c r="A20" t="s">
        <v>5</v>
      </c>
      <c r="B20">
        <v>12</v>
      </c>
      <c r="E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F1" workbookViewId="0">
      <selection activeCell="S15" sqref="S15"/>
    </sheetView>
  </sheetViews>
  <sheetFormatPr defaultRowHeight="17.399999999999999" x14ac:dyDescent="0.4"/>
  <sheetData>
    <row r="1" spans="1:20" x14ac:dyDescent="0.4">
      <c r="A1" t="s">
        <v>0</v>
      </c>
      <c r="E1" t="s">
        <v>1</v>
      </c>
      <c r="I1" t="s">
        <v>2</v>
      </c>
      <c r="M1" t="s">
        <v>3</v>
      </c>
      <c r="Q1" t="s">
        <v>4</v>
      </c>
    </row>
    <row r="2" spans="1:20" x14ac:dyDescent="0.4">
      <c r="A2">
        <v>-1.1780999999999999</v>
      </c>
      <c r="B2">
        <v>1.44E-2</v>
      </c>
      <c r="C2">
        <v>1.6039999999999999E-2</v>
      </c>
      <c r="D2">
        <f>(B2-C2)^2/C2</f>
        <v>1.6768079800498736E-4</v>
      </c>
      <c r="E2">
        <v>-1.1780999999999999</v>
      </c>
      <c r="F2">
        <v>2.0899999999999998E-2</v>
      </c>
      <c r="G2">
        <v>3.7289999999999997E-2</v>
      </c>
      <c r="H2">
        <f>(F2-G2)^2/G2</f>
        <v>7.2038643067846601E-3</v>
      </c>
      <c r="I2">
        <v>-1.1780999999999999</v>
      </c>
      <c r="J2">
        <v>2.07E-2</v>
      </c>
      <c r="K2">
        <v>4.2419999999999999E-2</v>
      </c>
      <c r="L2">
        <f>(J2-K2)^2/K2</f>
        <v>1.1121131541725601E-2</v>
      </c>
      <c r="M2">
        <v>-1.1780999999999999</v>
      </c>
      <c r="N2">
        <v>1.9199999999999998E-2</v>
      </c>
      <c r="O2">
        <v>3.5479999999999998E-2</v>
      </c>
      <c r="P2">
        <f>(N2-O2)^2/O2</f>
        <v>7.4700789177001119E-3</v>
      </c>
      <c r="Q2">
        <v>-1.1780999999999999</v>
      </c>
      <c r="R2">
        <v>1.7399999999999999E-2</v>
      </c>
      <c r="S2">
        <v>2.043E-2</v>
      </c>
      <c r="T2">
        <f t="shared" ref="T2:T14" si="0">(R2-S2)^2/S2</f>
        <v>4.4938325991189472E-4</v>
      </c>
    </row>
    <row r="3" spans="1:20" x14ac:dyDescent="0.4">
      <c r="A3">
        <v>-0.98170000000000002</v>
      </c>
      <c r="B3">
        <v>3.61E-2</v>
      </c>
      <c r="C3">
        <v>2.3859999999999999E-2</v>
      </c>
      <c r="D3">
        <f t="shared" ref="D3:D14" si="1">(B3-C3)^2/C3</f>
        <v>6.2790276613579219E-3</v>
      </c>
      <c r="E3">
        <v>-0.98170000000000002</v>
      </c>
      <c r="F3">
        <v>5.8799999999999998E-2</v>
      </c>
      <c r="G3">
        <v>5.5019999999999999E-2</v>
      </c>
      <c r="H3">
        <f t="shared" ref="H3:H14" si="2">(F3-G3)^2/G3</f>
        <v>2.5969465648854943E-4</v>
      </c>
      <c r="I3">
        <v>-0.98170000000000002</v>
      </c>
      <c r="J3">
        <v>6.6400000000000001E-2</v>
      </c>
      <c r="K3">
        <v>6.3299999999999995E-2</v>
      </c>
      <c r="L3">
        <f>(J3-K3)^2/K3</f>
        <v>1.5181674565560878E-4</v>
      </c>
      <c r="M3">
        <v>-0.98170000000000002</v>
      </c>
      <c r="N3">
        <v>4.7899999999999998E-2</v>
      </c>
      <c r="O3">
        <v>5.416E-2</v>
      </c>
      <c r="P3">
        <f>(N3-O3)^2/O3</f>
        <v>7.2355243722304317E-4</v>
      </c>
      <c r="Q3">
        <v>-0.98170000000000002</v>
      </c>
      <c r="R3">
        <v>2.7199999999999998E-2</v>
      </c>
      <c r="S3">
        <v>3.3329999999999999E-2</v>
      </c>
      <c r="T3">
        <f t="shared" si="0"/>
        <v>1.1274197419741975E-3</v>
      </c>
    </row>
    <row r="4" spans="1:20" x14ac:dyDescent="0.4">
      <c r="A4">
        <v>-0.78539999999999999</v>
      </c>
      <c r="B4">
        <v>6.5600000000000006E-2</v>
      </c>
      <c r="C4">
        <v>3.8240000000000003E-2</v>
      </c>
      <c r="D4">
        <f t="shared" si="1"/>
        <v>1.9575564853556486E-2</v>
      </c>
      <c r="E4">
        <v>-0.78539999999999999</v>
      </c>
      <c r="F4">
        <v>0.1149</v>
      </c>
      <c r="G4">
        <v>8.6470000000000005E-2</v>
      </c>
      <c r="H4">
        <f t="shared" si="2"/>
        <v>9.3473447438417925E-3</v>
      </c>
      <c r="I4">
        <v>-0.78539999999999999</v>
      </c>
      <c r="J4">
        <v>0.1346</v>
      </c>
      <c r="K4">
        <v>0.1026</v>
      </c>
      <c r="L4">
        <f>(J4-K4)^2/K4</f>
        <v>9.9805068226120862E-3</v>
      </c>
      <c r="M4">
        <v>-0.78539999999999999</v>
      </c>
      <c r="N4">
        <v>0.1191</v>
      </c>
      <c r="O4">
        <v>9.3390000000000001E-2</v>
      </c>
      <c r="P4">
        <f>(N4-O4)^2/O4</f>
        <v>7.077889495663345E-3</v>
      </c>
      <c r="Q4">
        <v>-0.78539999999999999</v>
      </c>
      <c r="R4">
        <v>7.4499999999999997E-2</v>
      </c>
      <c r="S4">
        <v>6.7089999999999997E-2</v>
      </c>
      <c r="T4">
        <f t="shared" si="0"/>
        <v>8.1842450439707857E-4</v>
      </c>
    </row>
    <row r="5" spans="1:20" x14ac:dyDescent="0.4">
      <c r="A5">
        <v>-0.58899999999999997</v>
      </c>
      <c r="B5">
        <v>9.7900000000000001E-2</v>
      </c>
      <c r="C5">
        <v>6.2309999999999997E-2</v>
      </c>
      <c r="D5">
        <f t="shared" si="1"/>
        <v>2.0328167228374262E-2</v>
      </c>
      <c r="E5">
        <v>-0.58899999999999997</v>
      </c>
      <c r="F5">
        <v>0.18579999999999999</v>
      </c>
      <c r="G5">
        <v>0.13730000000000001</v>
      </c>
      <c r="H5">
        <f t="shared" si="2"/>
        <v>1.7132192279679524E-2</v>
      </c>
      <c r="I5">
        <v>-0.58899999999999997</v>
      </c>
      <c r="J5">
        <v>0.22689999999999999</v>
      </c>
      <c r="K5">
        <v>0.1719</v>
      </c>
      <c r="L5">
        <f>(J5-K5)^2/K5</f>
        <v>1.7597440372309481E-2</v>
      </c>
      <c r="M5">
        <v>-0.58899999999999997</v>
      </c>
      <c r="N5">
        <v>0.2167</v>
      </c>
      <c r="O5">
        <v>0.17169999999999999</v>
      </c>
      <c r="P5">
        <f>(N5-O5)^2/O5</f>
        <v>1.1793826441467684E-2</v>
      </c>
      <c r="Q5">
        <v>-0.58899999999999997</v>
      </c>
      <c r="R5">
        <v>0.157</v>
      </c>
      <c r="S5">
        <v>0.1492</v>
      </c>
      <c r="T5">
        <f t="shared" si="0"/>
        <v>4.0777479892761408E-4</v>
      </c>
    </row>
    <row r="6" spans="1:20" x14ac:dyDescent="0.4">
      <c r="A6">
        <v>-0.39269999999999999</v>
      </c>
      <c r="B6">
        <v>0.12690000000000001</v>
      </c>
      <c r="C6">
        <v>0.10150000000000001</v>
      </c>
      <c r="D6">
        <f t="shared" si="1"/>
        <v>6.3562561576354709E-3</v>
      </c>
      <c r="E6">
        <v>-0.39269999999999999</v>
      </c>
      <c r="F6">
        <v>0.25919999999999999</v>
      </c>
      <c r="G6">
        <v>0.21870000000000001</v>
      </c>
      <c r="H6">
        <f t="shared" si="2"/>
        <v>7.4999999999999928E-3</v>
      </c>
      <c r="I6">
        <v>-0.39269999999999999</v>
      </c>
      <c r="J6">
        <v>0.34399999999999997</v>
      </c>
      <c r="K6">
        <v>0.29220000000000002</v>
      </c>
      <c r="L6">
        <f>(J6-K6)^2/K6</f>
        <v>9.1828884325804092E-3</v>
      </c>
      <c r="M6">
        <v>-0.39269999999999999</v>
      </c>
      <c r="N6">
        <v>0.3397</v>
      </c>
      <c r="O6">
        <v>0.32250000000000001</v>
      </c>
      <c r="P6">
        <f>(N6-O6)^2/O6</f>
        <v>9.173333333333325E-4</v>
      </c>
      <c r="Q6">
        <v>-0.39269999999999999</v>
      </c>
      <c r="R6">
        <v>0.29320000000000002</v>
      </c>
      <c r="S6">
        <v>0.32919999999999999</v>
      </c>
      <c r="T6">
        <f t="shared" si="0"/>
        <v>3.9368165249088647E-3</v>
      </c>
    </row>
    <row r="7" spans="1:20" x14ac:dyDescent="0.4">
      <c r="A7">
        <v>-0.1963</v>
      </c>
      <c r="B7">
        <v>0.14779999999999999</v>
      </c>
      <c r="C7">
        <v>0.1447</v>
      </c>
      <c r="D7">
        <f t="shared" si="1"/>
        <v>6.6413268832065986E-5</v>
      </c>
      <c r="E7">
        <v>-0.1963</v>
      </c>
      <c r="F7">
        <v>0.31830000000000003</v>
      </c>
      <c r="G7">
        <v>0.30819999999999997</v>
      </c>
      <c r="H7">
        <f t="shared" si="2"/>
        <v>3.3098637248540262E-4</v>
      </c>
      <c r="I7">
        <v>-0.1963</v>
      </c>
      <c r="J7">
        <v>0.4486</v>
      </c>
      <c r="K7">
        <v>0.43180000000000002</v>
      </c>
      <c r="L7">
        <f>(J7-K7)^2/K7</f>
        <v>6.5363594256600123E-4</v>
      </c>
      <c r="M7">
        <v>-0.1963</v>
      </c>
      <c r="N7">
        <v>0.52039999999999997</v>
      </c>
      <c r="O7">
        <v>0.50860000000000005</v>
      </c>
      <c r="P7">
        <f>(N7-O7)^2/O7</f>
        <v>2.7377113645300462E-4</v>
      </c>
      <c r="Q7">
        <v>-0.1963</v>
      </c>
      <c r="R7">
        <v>0.54549999999999998</v>
      </c>
      <c r="S7">
        <v>0.56759999999999999</v>
      </c>
      <c r="T7">
        <f t="shared" si="0"/>
        <v>8.6048273431994435E-4</v>
      </c>
    </row>
    <row r="8" spans="1:20" x14ac:dyDescent="0.4">
      <c r="A8">
        <v>0</v>
      </c>
      <c r="B8">
        <v>0.15570000000000001</v>
      </c>
      <c r="C8">
        <v>0.1636</v>
      </c>
      <c r="D8">
        <f t="shared" si="1"/>
        <v>3.8147921760391102E-4</v>
      </c>
      <c r="E8">
        <v>0</v>
      </c>
      <c r="F8">
        <v>0.36199999999999999</v>
      </c>
      <c r="G8">
        <v>0.34770000000000001</v>
      </c>
      <c r="H8">
        <f t="shared" si="2"/>
        <v>5.8812194420477257E-4</v>
      </c>
      <c r="I8">
        <v>0</v>
      </c>
      <c r="J8">
        <v>0.49730000000000002</v>
      </c>
      <c r="K8">
        <v>0.495</v>
      </c>
      <c r="L8">
        <f t="shared" ref="L8:L14" si="3">(J8-K8)^2/K8</f>
        <v>1.0686868686868912E-5</v>
      </c>
      <c r="M8">
        <v>0</v>
      </c>
      <c r="N8">
        <v>0.60050000000000003</v>
      </c>
      <c r="O8">
        <v>0.59499999999999997</v>
      </c>
      <c r="P8">
        <f t="shared" ref="P2:P14" si="4">(N8-O8)^2/O8</f>
        <v>5.08403361344549E-5</v>
      </c>
      <c r="Q8">
        <v>0</v>
      </c>
      <c r="R8">
        <v>0.67359999999999998</v>
      </c>
      <c r="S8">
        <v>0.68130000000000002</v>
      </c>
      <c r="T8">
        <f t="shared" si="0"/>
        <v>8.7024805518861912E-5</v>
      </c>
    </row>
    <row r="9" spans="1:20" x14ac:dyDescent="0.4">
      <c r="A9">
        <v>0.1963</v>
      </c>
      <c r="B9">
        <v>0.14779999999999999</v>
      </c>
      <c r="C9">
        <v>0.1434</v>
      </c>
      <c r="D9">
        <f t="shared" si="1"/>
        <v>1.3500697350069657E-4</v>
      </c>
      <c r="E9">
        <v>0.1963</v>
      </c>
      <c r="F9">
        <v>0.31830000000000003</v>
      </c>
      <c r="G9">
        <v>0.30559999999999998</v>
      </c>
      <c r="H9">
        <f t="shared" si="2"/>
        <v>5.2778141361256917E-4</v>
      </c>
      <c r="I9">
        <v>0.1963</v>
      </c>
      <c r="J9">
        <v>0.4486</v>
      </c>
      <c r="K9">
        <v>0.42770000000000002</v>
      </c>
      <c r="L9">
        <f t="shared" si="3"/>
        <v>1.0212999766191228E-3</v>
      </c>
      <c r="M9">
        <v>0.1963</v>
      </c>
      <c r="N9">
        <v>0.52039999999999997</v>
      </c>
      <c r="O9">
        <v>0.503</v>
      </c>
      <c r="P9">
        <f t="shared" si="4"/>
        <v>6.0190854870775139E-4</v>
      </c>
      <c r="Q9">
        <v>0.1963</v>
      </c>
      <c r="R9">
        <v>0.54549999999999998</v>
      </c>
      <c r="S9">
        <v>0.56030000000000002</v>
      </c>
      <c r="T9">
        <f t="shared" si="0"/>
        <v>3.9093342852043733E-4</v>
      </c>
    </row>
    <row r="10" spans="1:20" x14ac:dyDescent="0.4">
      <c r="A10">
        <v>0.39269999999999999</v>
      </c>
      <c r="B10">
        <v>0.12690000000000001</v>
      </c>
      <c r="C10">
        <v>0.1022</v>
      </c>
      <c r="D10">
        <f t="shared" si="1"/>
        <v>5.9695694716242727E-3</v>
      </c>
      <c r="E10">
        <v>0.39269999999999999</v>
      </c>
      <c r="F10">
        <v>0.25919999999999999</v>
      </c>
      <c r="G10">
        <v>0.22020000000000001</v>
      </c>
      <c r="H10">
        <f t="shared" si="2"/>
        <v>6.9073569482288747E-3</v>
      </c>
      <c r="I10">
        <v>0.39269999999999999</v>
      </c>
      <c r="J10">
        <v>0.34399999999999997</v>
      </c>
      <c r="K10">
        <v>0.29449999999999998</v>
      </c>
      <c r="L10">
        <f t="shared" si="3"/>
        <v>8.3200339558573821E-3</v>
      </c>
      <c r="M10">
        <v>0.39269999999999999</v>
      </c>
      <c r="N10">
        <v>0.3397</v>
      </c>
      <c r="O10">
        <v>0.32550000000000001</v>
      </c>
      <c r="P10">
        <f t="shared" si="4"/>
        <v>6.194777265744999E-4</v>
      </c>
      <c r="Q10">
        <v>0.39269999999999999</v>
      </c>
      <c r="R10">
        <v>0.29320000000000002</v>
      </c>
      <c r="S10">
        <v>0.32150000000000001</v>
      </c>
      <c r="T10">
        <f t="shared" si="0"/>
        <v>2.4911041990668724E-3</v>
      </c>
    </row>
    <row r="11" spans="1:20" x14ac:dyDescent="0.4">
      <c r="A11">
        <v>0.58899999999999997</v>
      </c>
      <c r="B11">
        <v>9.7900000000000001E-2</v>
      </c>
      <c r="C11">
        <v>6.2820000000000001E-2</v>
      </c>
      <c r="D11">
        <f t="shared" si="1"/>
        <v>1.9589404648201213E-2</v>
      </c>
      <c r="E11">
        <v>0.58899999999999997</v>
      </c>
      <c r="F11">
        <v>0.18579999999999999</v>
      </c>
      <c r="G11">
        <v>0.1384</v>
      </c>
      <c r="H11">
        <f t="shared" si="2"/>
        <v>1.6233815028901734E-2</v>
      </c>
      <c r="I11">
        <v>0.58899999999999997</v>
      </c>
      <c r="J11">
        <v>0.22689999999999999</v>
      </c>
      <c r="K11">
        <v>0.1734</v>
      </c>
      <c r="L11">
        <f t="shared" si="3"/>
        <v>1.6506632064590538E-2</v>
      </c>
      <c r="M11">
        <v>0.58899999999999997</v>
      </c>
      <c r="N11">
        <v>0.2167</v>
      </c>
      <c r="O11">
        <v>0.17349999999999999</v>
      </c>
      <c r="P11">
        <f t="shared" si="4"/>
        <v>1.0756426512968308E-2</v>
      </c>
      <c r="Q11">
        <v>0.58899999999999997</v>
      </c>
      <c r="R11">
        <v>0.157</v>
      </c>
      <c r="S11">
        <v>0.15129999999999999</v>
      </c>
      <c r="T11">
        <f t="shared" si="0"/>
        <v>2.1473892927957784E-4</v>
      </c>
    </row>
    <row r="12" spans="1:20" x14ac:dyDescent="0.4">
      <c r="A12">
        <v>0.78539999999999999</v>
      </c>
      <c r="B12">
        <v>6.5600000000000006E-2</v>
      </c>
      <c r="C12">
        <v>3.7600000000000001E-2</v>
      </c>
      <c r="D12">
        <f t="shared" si="1"/>
        <v>2.0851063829787238E-2</v>
      </c>
      <c r="E12">
        <v>0.78539999999999999</v>
      </c>
      <c r="F12">
        <v>0.1149</v>
      </c>
      <c r="G12">
        <v>8.5080000000000003E-2</v>
      </c>
      <c r="H12">
        <f t="shared" si="2"/>
        <v>1.0451720733427362E-2</v>
      </c>
      <c r="I12">
        <v>0.78539999999999999</v>
      </c>
      <c r="J12">
        <v>0.1346</v>
      </c>
      <c r="K12">
        <v>0.1009</v>
      </c>
      <c r="L12">
        <f t="shared" si="3"/>
        <v>1.1255599603567885E-2</v>
      </c>
      <c r="M12">
        <v>0.78539999999999999</v>
      </c>
      <c r="N12">
        <v>0.1191</v>
      </c>
      <c r="O12">
        <v>9.1490000000000002E-2</v>
      </c>
      <c r="P12">
        <f t="shared" si="4"/>
        <v>8.3321904033227638E-3</v>
      </c>
      <c r="Q12">
        <v>0.78539999999999999</v>
      </c>
      <c r="R12">
        <v>7.4499999999999997E-2</v>
      </c>
      <c r="S12">
        <v>6.5310000000000007E-2</v>
      </c>
      <c r="T12">
        <f t="shared" si="0"/>
        <v>1.293157250038276E-3</v>
      </c>
    </row>
    <row r="13" spans="1:20" x14ac:dyDescent="0.4">
      <c r="A13">
        <v>0.98170000000000002</v>
      </c>
      <c r="B13">
        <v>3.61E-2</v>
      </c>
      <c r="C13">
        <v>2.4029999999999999E-2</v>
      </c>
      <c r="D13">
        <f t="shared" si="1"/>
        <v>6.0626258843112782E-3</v>
      </c>
      <c r="E13">
        <v>0.98170000000000002</v>
      </c>
      <c r="F13">
        <v>5.8799999999999998E-2</v>
      </c>
      <c r="G13">
        <v>5.5399999999999998E-2</v>
      </c>
      <c r="H13">
        <f t="shared" si="2"/>
        <v>2.0866425992779785E-4</v>
      </c>
      <c r="I13">
        <v>0.98170000000000002</v>
      </c>
      <c r="J13">
        <v>6.6400000000000001E-2</v>
      </c>
      <c r="K13">
        <v>6.3750000000000001E-2</v>
      </c>
      <c r="L13">
        <f t="shared" si="3"/>
        <v>1.10156862745098E-4</v>
      </c>
      <c r="M13">
        <v>0.98170000000000002</v>
      </c>
      <c r="N13">
        <v>4.7899999999999998E-2</v>
      </c>
      <c r="O13">
        <v>5.459E-2</v>
      </c>
      <c r="P13">
        <f t="shared" si="4"/>
        <v>8.1985894852537123E-4</v>
      </c>
      <c r="Q13">
        <v>0.98170000000000002</v>
      </c>
      <c r="R13">
        <v>2.7199999999999998E-2</v>
      </c>
      <c r="S13">
        <v>3.2660000000000002E-2</v>
      </c>
      <c r="T13">
        <f t="shared" si="0"/>
        <v>9.1278628291488158E-4</v>
      </c>
    </row>
    <row r="14" spans="1:20" x14ac:dyDescent="0.4">
      <c r="A14">
        <v>1.1780999999999999</v>
      </c>
      <c r="B14">
        <v>1.44E-2</v>
      </c>
      <c r="C14">
        <v>1.5820000000000001E-2</v>
      </c>
      <c r="D14">
        <f t="shared" si="1"/>
        <v>1.2745891276864747E-4</v>
      </c>
      <c r="E14">
        <v>1.1780999999999999</v>
      </c>
      <c r="F14">
        <v>2.0899999999999998E-2</v>
      </c>
      <c r="G14">
        <v>3.6799999999999999E-2</v>
      </c>
      <c r="H14">
        <f t="shared" si="2"/>
        <v>6.8698369565217392E-3</v>
      </c>
      <c r="I14">
        <v>1.1780999999999999</v>
      </c>
      <c r="J14">
        <v>2.07E-2</v>
      </c>
      <c r="K14">
        <v>4.1860000000000001E-2</v>
      </c>
      <c r="L14">
        <f t="shared" si="3"/>
        <v>1.0696263736263738E-2</v>
      </c>
      <c r="M14">
        <v>1.1780999999999999</v>
      </c>
      <c r="N14">
        <v>1.9199999999999998E-2</v>
      </c>
      <c r="O14">
        <v>3.499E-2</v>
      </c>
      <c r="P14">
        <f t="shared" si="4"/>
        <v>7.1255815947413566E-3</v>
      </c>
      <c r="Q14">
        <v>1.1780999999999999</v>
      </c>
      <c r="R14">
        <v>1.7399999999999999E-2</v>
      </c>
      <c r="S14">
        <v>2.0119999999999999E-2</v>
      </c>
      <c r="T14">
        <f t="shared" si="0"/>
        <v>3.6771371769383707E-4</v>
      </c>
    </row>
    <row r="15" spans="1:20" x14ac:dyDescent="0.4">
      <c r="D15">
        <f>SUM(D2:D14)</f>
        <v>0.10588971890555847</v>
      </c>
      <c r="H15">
        <f>SUM(H2:H14)</f>
        <v>8.3561379644104775E-2</v>
      </c>
      <c r="L15">
        <f>SUM(L2:L14)</f>
        <v>9.660809292577982E-2</v>
      </c>
      <c r="P15">
        <f>SUM(P2:P14)</f>
        <v>5.6562735832815021E-2</v>
      </c>
      <c r="T15">
        <f>SUM(T2:T14)</f>
        <v>1.3357760177472339E-2</v>
      </c>
    </row>
    <row r="16" spans="1:20" x14ac:dyDescent="0.4">
      <c r="D16">
        <f>_xlfn.CHISQ.DIST(D15,12,TRUE)</f>
        <v>2.9235518019424164E-11</v>
      </c>
      <c r="H16">
        <f>_xlfn.CHISQ.DIST(H15,12,TRUE)</f>
        <v>7.1281034269259239E-12</v>
      </c>
      <c r="L16">
        <f>_xlfn.CHISQ.DIST(L15,12,TRUE)</f>
        <v>1.6927587258279976E-11</v>
      </c>
      <c r="P16">
        <f>_xlfn.CHISQ.DIST(P15,12,TRUE)</f>
        <v>6.9365708789877136E-13</v>
      </c>
      <c r="T16">
        <f>_xlfn.CHISQ.DIST(T15,12,TRUE)</f>
        <v>1.2257539472095165E-16</v>
      </c>
    </row>
    <row r="17" spans="1:20" x14ac:dyDescent="0.4">
      <c r="D17">
        <f>_xlfn.CHISQ.DIST.RT(D15,12)</f>
        <v>0.9999999999707645</v>
      </c>
      <c r="H17">
        <f>_xlfn.CHISQ.DIST.RT(H15,12)</f>
        <v>0.99999999999287192</v>
      </c>
      <c r="L17">
        <f>_xlfn.CHISQ.DIST.RT(L15,12)</f>
        <v>0.99999999998307243</v>
      </c>
      <c r="P17">
        <f>_xlfn.CHISQ.DIST.RT(P15,12)</f>
        <v>0.99999999999930633</v>
      </c>
      <c r="T17">
        <f>_xlfn.CHISQ.DIST.RT(T15,12)</f>
        <v>0.99999999999999989</v>
      </c>
    </row>
    <row r="19" spans="1:20" x14ac:dyDescent="0.4">
      <c r="A19" t="s">
        <v>8</v>
      </c>
      <c r="B19">
        <f>SUM(D15,H15,L15,P15,T15)</f>
        <v>0.35597968748573039</v>
      </c>
    </row>
    <row r="20" spans="1:20" x14ac:dyDescent="0.4">
      <c r="A20" t="s">
        <v>5</v>
      </c>
      <c r="B20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8" sqref="B8"/>
    </sheetView>
  </sheetViews>
  <sheetFormatPr defaultRowHeight="17.399999999999999" x14ac:dyDescent="0.4"/>
  <sheetData>
    <row r="1" spans="1:4" x14ac:dyDescent="0.4">
      <c r="A1" t="s">
        <v>6</v>
      </c>
      <c r="B1" t="s">
        <v>7</v>
      </c>
    </row>
    <row r="5" spans="1:4" x14ac:dyDescent="0.4">
      <c r="A5" t="s">
        <v>9</v>
      </c>
      <c r="B5">
        <v>13</v>
      </c>
      <c r="C5">
        <v>5</v>
      </c>
    </row>
    <row r="6" spans="1:4" x14ac:dyDescent="0.4">
      <c r="B6">
        <v>12</v>
      </c>
      <c r="C6">
        <v>4</v>
      </c>
      <c r="D6">
        <f>C6*B6</f>
        <v>48</v>
      </c>
    </row>
    <row r="7" spans="1:4" x14ac:dyDescent="0.4">
      <c r="B7">
        <v>10</v>
      </c>
      <c r="C7">
        <v>8</v>
      </c>
    </row>
    <row r="8" spans="1:4" x14ac:dyDescent="0.4">
      <c r="A8" t="s">
        <v>8</v>
      </c>
      <c r="B8">
        <f>Ridge!B19+Total!B19</f>
        <v>1.2188490260625322</v>
      </c>
    </row>
    <row r="9" spans="1:4" x14ac:dyDescent="0.4">
      <c r="B9">
        <f>_xlfn.CHISQ.DIST(B8,D6,TRUE)</f>
        <v>6.186004819670817E-30</v>
      </c>
      <c r="C9">
        <f>_xlfn.CHISQ.DIST(B8,C7,TRUE)</f>
        <v>3.5478018288010366E-3</v>
      </c>
    </row>
    <row r="10" spans="1:4" x14ac:dyDescent="0.4">
      <c r="B10">
        <f>_xlfn.CHISQ.DIST.RT(B9,D6)</f>
        <v>1</v>
      </c>
      <c r="C10">
        <f>_xlfn.CHISQ.DIST.RT(B8,C7)</f>
        <v>0.9964521981711989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9"/>
  <sheetViews>
    <sheetView workbookViewId="0">
      <selection activeCell="I16" sqref="I16"/>
    </sheetView>
  </sheetViews>
  <sheetFormatPr defaultRowHeight="17.399999999999999" x14ac:dyDescent="0.4"/>
  <sheetData>
    <row r="5" spans="2:10" x14ac:dyDescent="0.4">
      <c r="B5">
        <v>20</v>
      </c>
      <c r="C5">
        <v>54</v>
      </c>
      <c r="D5">
        <v>74</v>
      </c>
      <c r="E5">
        <v>67</v>
      </c>
      <c r="F5">
        <v>45</v>
      </c>
      <c r="G5">
        <v>25</v>
      </c>
      <c r="H5">
        <v>11</v>
      </c>
      <c r="I5">
        <v>4</v>
      </c>
    </row>
    <row r="6" spans="2:10" x14ac:dyDescent="0.4">
      <c r="B6">
        <v>20.7</v>
      </c>
      <c r="C6">
        <v>55.5</v>
      </c>
      <c r="D6">
        <v>74.099999999999994</v>
      </c>
      <c r="E6">
        <v>66</v>
      </c>
      <c r="F6">
        <v>44.1</v>
      </c>
      <c r="G6">
        <v>23.4</v>
      </c>
      <c r="H6">
        <v>10.5</v>
      </c>
      <c r="I6">
        <v>3.9</v>
      </c>
    </row>
    <row r="7" spans="2:10" x14ac:dyDescent="0.4">
      <c r="B7">
        <f>(B5-B6)^2/B6</f>
        <v>2.3671497584541016E-2</v>
      </c>
      <c r="C7">
        <f t="shared" ref="C7:I7" si="0">(C5-C6)^2/C6</f>
        <v>4.0540540540540543E-2</v>
      </c>
      <c r="D7">
        <f t="shared" si="0"/>
        <v>1.3495276653169858E-4</v>
      </c>
      <c r="E7">
        <f t="shared" si="0"/>
        <v>1.5151515151515152E-2</v>
      </c>
      <c r="F7">
        <f t="shared" si="0"/>
        <v>1.8367346938775449E-2</v>
      </c>
      <c r="G7">
        <f t="shared" si="0"/>
        <v>0.1094017094017096</v>
      </c>
      <c r="H7">
        <f t="shared" si="0"/>
        <v>2.3809523809523808E-2</v>
      </c>
      <c r="I7">
        <f t="shared" si="0"/>
        <v>2.5641025641025689E-3</v>
      </c>
      <c r="J7">
        <f>SUM(B7:I7)</f>
        <v>0.23364118875723983</v>
      </c>
    </row>
    <row r="8" spans="2:10" x14ac:dyDescent="0.4">
      <c r="J8">
        <f>_xlfn.CHISQ.DIST(J7,6,TRUE)</f>
        <v>2.4348259939424281E-4</v>
      </c>
    </row>
    <row r="9" spans="2:10" x14ac:dyDescent="0.4">
      <c r="J9">
        <f>_xlfn.CHISQ.DIST.RT(J7,6)</f>
        <v>0.99975651740060578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Ridge</vt:lpstr>
      <vt:lpstr>Total</vt:lpstr>
      <vt:lpstr>Chi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2017-07-18T03:01:05Z</dcterms:modified>
</cp:coreProperties>
</file>