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2"/>
  </bookViews>
  <sheets>
    <sheet name="Ridge" sheetId="1" r:id="rId1"/>
    <sheet name="Total" sheetId="2" r:id="rId2"/>
    <sheet name="Chi" sheetId="3" r:id="rId3"/>
    <sheet name="Sheet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C10" i="3"/>
  <c r="C9" i="3"/>
  <c r="D6" i="3"/>
  <c r="T17" i="1"/>
  <c r="T16" i="1"/>
  <c r="P17" i="1"/>
  <c r="P16" i="1"/>
  <c r="L17" i="1"/>
  <c r="L16" i="1"/>
  <c r="H17" i="1"/>
  <c r="H16" i="1"/>
  <c r="T14" i="2"/>
  <c r="T13" i="2"/>
  <c r="T12" i="2"/>
  <c r="T11" i="2"/>
  <c r="T10" i="2"/>
  <c r="T9" i="2"/>
  <c r="T8" i="2"/>
  <c r="T7" i="2"/>
  <c r="T6" i="2"/>
  <c r="T5" i="2"/>
  <c r="T4" i="2"/>
  <c r="T3" i="2"/>
  <c r="T2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9" i="4"/>
  <c r="J8" i="4"/>
  <c r="J7" i="4"/>
  <c r="C7" i="4"/>
  <c r="D7" i="4"/>
  <c r="E7" i="4"/>
  <c r="F7" i="4"/>
  <c r="G7" i="4"/>
  <c r="H7" i="4"/>
  <c r="I7" i="4"/>
  <c r="B7" i="4"/>
  <c r="D2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5" i="1" s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 l="1"/>
  <c r="T15" i="2"/>
  <c r="T17" i="2" s="1"/>
  <c r="D15" i="2"/>
  <c r="P15" i="2"/>
  <c r="P16" i="2" s="1"/>
  <c r="L15" i="2"/>
  <c r="L16" i="2" s="1"/>
  <c r="H15" i="2"/>
  <c r="H17" i="2" s="1"/>
  <c r="P15" i="1"/>
  <c r="H15" i="1"/>
  <c r="L15" i="1"/>
  <c r="D17" i="1" l="1"/>
  <c r="D16" i="1"/>
  <c r="B19" i="1"/>
  <c r="T16" i="2"/>
  <c r="D17" i="2"/>
  <c r="D16" i="2"/>
  <c r="P17" i="2"/>
  <c r="L17" i="2"/>
  <c r="B19" i="2"/>
  <c r="H16" i="2"/>
  <c r="B8" i="3" l="1"/>
  <c r="B9" i="3" l="1"/>
</calcChain>
</file>

<file path=xl/sharedStrings.xml><?xml version="1.0" encoding="utf-8"?>
<sst xmlns="http://schemas.openxmlformats.org/spreadsheetml/2006/main" count="18" uniqueCount="10">
  <si>
    <t>0.3 &lt; p_{T}^{trig} &lt; 1 GeV/c</t>
    <phoneticPr fontId="1" type="noConversion"/>
  </si>
  <si>
    <t>1 &lt; p_{T}^{trig} &lt; 2 GeV/c</t>
    <phoneticPr fontId="1" type="noConversion"/>
  </si>
  <si>
    <t>2 &lt; p_{T}^{trig} &lt; 4 GeV/c</t>
    <phoneticPr fontId="1" type="noConversion"/>
  </si>
  <si>
    <t>4 &lt; p_{T}^{trig} &lt; 6 GeV/c</t>
    <phoneticPr fontId="1" type="noConversion"/>
  </si>
  <si>
    <t>6 &lt; p_{T}^{trig} &lt; 12 GeV/c</t>
    <phoneticPr fontId="1" type="noConversion"/>
  </si>
  <si>
    <t>자유도</t>
    <phoneticPr fontId="1" type="noConversion"/>
  </si>
  <si>
    <t>귀무:</t>
    <phoneticPr fontId="1" type="noConversion"/>
  </si>
  <si>
    <t>피팅 결과는 데이터를 잘 설명한다</t>
    <phoneticPr fontId="1" type="noConversion"/>
  </si>
  <si>
    <t>CHI</t>
    <phoneticPr fontId="1" type="noConversion"/>
  </si>
  <si>
    <t>자유도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</si>
</sst>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D1" workbookViewId="0">
      <selection activeCell="E32" sqref="E32"/>
    </sheetView>
  </sheetViews>
  <sheetFormatPr defaultRowHeight="17.399999999999999" x14ac:dyDescent="0.4"/>
  <cols>
    <col min="4" max="4" width="8.796875" customWidth="1"/>
  </cols>
  <sheetData>
    <row r="1" spans="1:20" x14ac:dyDescent="0.4">
      <c r="A1" t="s">
        <v>0</v>
      </c>
      <c r="E1" t="s">
        <v>1</v>
      </c>
      <c r="I1" t="s">
        <v>2</v>
      </c>
      <c r="M1" t="s">
        <v>3</v>
      </c>
      <c r="Q1" t="s">
        <v>4</v>
      </c>
    </row>
    <row r="2" spans="1:20" x14ac:dyDescent="0.4">
      <c r="A2">
        <v>-1.1780999999999999</v>
      </c>
      <c r="B2">
        <v>6.8999999999999999E-3</v>
      </c>
      <c r="C2">
        <v>1.1140000000000001E-2</v>
      </c>
      <c r="D2">
        <f>(B2-C2)^2/C2</f>
        <v>1.6137881508078999E-3</v>
      </c>
      <c r="E2">
        <v>-1.1780999999999999</v>
      </c>
      <c r="F2">
        <v>1.34E-2</v>
      </c>
      <c r="G2">
        <v>2.5999999999999999E-2</v>
      </c>
      <c r="H2">
        <f>(F2-G2)^2/G2</f>
        <v>6.1061538461538445E-3</v>
      </c>
      <c r="I2">
        <v>-1.1780999999999999</v>
      </c>
      <c r="J2">
        <v>1.2999999999999999E-2</v>
      </c>
      <c r="K2">
        <v>2.947E-2</v>
      </c>
      <c r="L2">
        <f>(J2-K2)^2/K2</f>
        <v>9.204645402103832E-3</v>
      </c>
      <c r="M2">
        <v>-1.1780999999999999</v>
      </c>
      <c r="N2">
        <v>9.1000000000000004E-3</v>
      </c>
      <c r="O2">
        <v>2.445E-2</v>
      </c>
      <c r="P2">
        <f>(N2-O2)^2/O2</f>
        <v>9.636912065439672E-3</v>
      </c>
      <c r="Q2">
        <v>-1.1780999999999999</v>
      </c>
      <c r="R2">
        <v>-1.01E-2</v>
      </c>
      <c r="S2">
        <v>1.375E-2</v>
      </c>
      <c r="T2">
        <f>(R2-S2)^2/S2</f>
        <v>4.1368909090909095E-2</v>
      </c>
    </row>
    <row r="3" spans="1:20" x14ac:dyDescent="0.4">
      <c r="A3">
        <v>-0.98170000000000002</v>
      </c>
      <c r="B3">
        <v>2.1600000000000001E-2</v>
      </c>
      <c r="C3">
        <v>1.6830000000000001E-2</v>
      </c>
      <c r="D3">
        <f t="shared" ref="D3:D14" si="0">(B3-C3)^2/C3</f>
        <v>1.3519251336898395E-3</v>
      </c>
      <c r="E3">
        <v>-0.98170000000000002</v>
      </c>
      <c r="F3">
        <v>4.3200000000000002E-2</v>
      </c>
      <c r="G3">
        <v>3.9280000000000002E-2</v>
      </c>
      <c r="H3">
        <f t="shared" ref="H3:H14" si="1">(F3-G3)^2/G3</f>
        <v>3.9120162932790222E-4</v>
      </c>
      <c r="I3">
        <v>-0.98170000000000002</v>
      </c>
      <c r="J3">
        <v>4.6199999999999998E-2</v>
      </c>
      <c r="K3">
        <v>4.4519999999999997E-2</v>
      </c>
      <c r="L3">
        <f t="shared" ref="L3:L14" si="2">(J3-K3)^2/K3</f>
        <v>6.3396226415094411E-5</v>
      </c>
      <c r="M3">
        <v>-0.98170000000000002</v>
      </c>
      <c r="N3">
        <v>2.58E-2</v>
      </c>
      <c r="O3">
        <v>3.6929999999999998E-2</v>
      </c>
      <c r="P3">
        <f t="shared" ref="P3:P14" si="3">(N3-O3)^2/O3</f>
        <v>3.3543704305442714E-3</v>
      </c>
      <c r="Q3">
        <v>-0.98170000000000002</v>
      </c>
      <c r="R3">
        <v>7.3000000000000001E-3</v>
      </c>
      <c r="S3">
        <v>2.077E-2</v>
      </c>
      <c r="T3">
        <f t="shared" ref="T3:T14" si="4">(R3-S3)^2/S3</f>
        <v>8.735719788155993E-3</v>
      </c>
    </row>
    <row r="4" spans="1:20" x14ac:dyDescent="0.4">
      <c r="A4">
        <v>-0.78539999999999999</v>
      </c>
      <c r="B4">
        <v>4.0500000000000001E-2</v>
      </c>
      <c r="C4">
        <v>2.632E-2</v>
      </c>
      <c r="D4">
        <f t="shared" si="0"/>
        <v>7.6395288753799417E-3</v>
      </c>
      <c r="E4">
        <v>-0.78539999999999999</v>
      </c>
      <c r="F4">
        <v>8.1199999999999994E-2</v>
      </c>
      <c r="G4">
        <v>6.1420000000000002E-2</v>
      </c>
      <c r="H4">
        <f t="shared" si="1"/>
        <v>6.3700488440247421E-3</v>
      </c>
      <c r="I4">
        <v>-0.78539999999999999</v>
      </c>
      <c r="J4">
        <v>9.4299999999999995E-2</v>
      </c>
      <c r="K4">
        <v>6.9620000000000001E-2</v>
      </c>
      <c r="L4">
        <f t="shared" si="2"/>
        <v>8.7489571962079803E-3</v>
      </c>
      <c r="M4">
        <v>-0.78539999999999999</v>
      </c>
      <c r="N4">
        <v>8.0799999999999997E-2</v>
      </c>
      <c r="O4">
        <v>5.7750000000000003E-2</v>
      </c>
      <c r="P4">
        <f t="shared" si="3"/>
        <v>9.2000432900432843E-3</v>
      </c>
      <c r="Q4">
        <v>-0.78539999999999999</v>
      </c>
      <c r="R4">
        <v>3.6200000000000003E-2</v>
      </c>
      <c r="S4">
        <v>3.2480000000000002E-2</v>
      </c>
      <c r="T4">
        <f t="shared" si="4"/>
        <v>4.2605911330049286E-4</v>
      </c>
    </row>
    <row r="5" spans="1:20" x14ac:dyDescent="0.4">
      <c r="A5">
        <v>-0.58899999999999997</v>
      </c>
      <c r="B5">
        <v>6.1199999999999997E-2</v>
      </c>
      <c r="C5">
        <v>4.0059999999999998E-2</v>
      </c>
      <c r="D5">
        <f t="shared" si="0"/>
        <v>1.1155756365451821E-2</v>
      </c>
      <c r="E5">
        <v>-0.58899999999999997</v>
      </c>
      <c r="F5">
        <v>0.12529999999999999</v>
      </c>
      <c r="G5">
        <v>9.5530000000000004E-2</v>
      </c>
      <c r="H5">
        <f t="shared" si="1"/>
        <v>9.277220768345017E-3</v>
      </c>
      <c r="I5">
        <v>-0.58899999999999997</v>
      </c>
      <c r="J5">
        <v>0.1492</v>
      </c>
      <c r="K5">
        <v>0.106</v>
      </c>
      <c r="L5">
        <f t="shared" si="2"/>
        <v>1.7606037735849057E-2</v>
      </c>
      <c r="M5">
        <v>-0.58899999999999997</v>
      </c>
      <c r="N5">
        <v>0.1221</v>
      </c>
      <c r="O5">
        <v>8.7910000000000002E-2</v>
      </c>
      <c r="P5">
        <f t="shared" si="3"/>
        <v>1.3297191445796837E-2</v>
      </c>
      <c r="Q5">
        <v>-0.58899999999999997</v>
      </c>
      <c r="R5">
        <v>4.5100000000000001E-2</v>
      </c>
      <c r="S5">
        <v>4.9430000000000002E-2</v>
      </c>
      <c r="T5">
        <f t="shared" si="4"/>
        <v>3.7930204329354652E-4</v>
      </c>
    </row>
    <row r="6" spans="1:20" x14ac:dyDescent="0.4">
      <c r="A6">
        <v>-0.39269999999999999</v>
      </c>
      <c r="B6">
        <v>8.0199999999999994E-2</v>
      </c>
      <c r="C6">
        <v>6.0199999999999997E-2</v>
      </c>
      <c r="D6">
        <f t="shared" si="0"/>
        <v>6.6445182724252476E-3</v>
      </c>
      <c r="E6">
        <v>-0.39269999999999999</v>
      </c>
      <c r="F6">
        <v>0.1686</v>
      </c>
      <c r="G6">
        <v>0.14050000000000001</v>
      </c>
      <c r="H6">
        <f t="shared" si="1"/>
        <v>5.6199999999999939E-3</v>
      </c>
      <c r="I6">
        <v>-0.39269999999999999</v>
      </c>
      <c r="J6">
        <v>0.2059</v>
      </c>
      <c r="K6">
        <v>0.15920000000000001</v>
      </c>
      <c r="L6">
        <f t="shared" si="2"/>
        <v>1.3699057788944717E-2</v>
      </c>
      <c r="M6">
        <v>-0.39269999999999999</v>
      </c>
      <c r="N6">
        <v>0.15920000000000001</v>
      </c>
      <c r="O6">
        <v>0.1321</v>
      </c>
      <c r="P6">
        <f t="shared" si="3"/>
        <v>5.5595003785011404E-3</v>
      </c>
      <c r="Q6">
        <v>-0.39269999999999999</v>
      </c>
      <c r="R6">
        <v>6.1199999999999997E-2</v>
      </c>
      <c r="S6">
        <v>7.4279999999999999E-2</v>
      </c>
      <c r="T6">
        <f t="shared" si="4"/>
        <v>2.3032633279483042E-3</v>
      </c>
    </row>
    <row r="7" spans="1:20" x14ac:dyDescent="0.4">
      <c r="A7">
        <v>-0.1963</v>
      </c>
      <c r="B7">
        <v>9.3100000000000002E-2</v>
      </c>
      <c r="C7">
        <v>8.2549999999999998E-2</v>
      </c>
      <c r="D7">
        <f t="shared" si="0"/>
        <v>1.3483040581465787E-3</v>
      </c>
      <c r="E7">
        <v>-0.1963</v>
      </c>
      <c r="F7">
        <v>0.19900000000000001</v>
      </c>
      <c r="G7">
        <v>0.19259999999999999</v>
      </c>
      <c r="H7">
        <f t="shared" si="1"/>
        <v>2.1266874350986615E-4</v>
      </c>
      <c r="I7">
        <v>-0.1963</v>
      </c>
      <c r="J7">
        <v>0.24279999999999999</v>
      </c>
      <c r="K7">
        <v>0.21829999999999999</v>
      </c>
      <c r="L7">
        <f t="shared" si="2"/>
        <v>2.7496564360971125E-3</v>
      </c>
      <c r="M7">
        <v>-0.1963</v>
      </c>
      <c r="N7">
        <v>0.17699999999999999</v>
      </c>
      <c r="O7">
        <v>0.18110000000000001</v>
      </c>
      <c r="P7">
        <f t="shared" si="3"/>
        <v>9.2821645499724823E-5</v>
      </c>
      <c r="Q7">
        <v>-0.1963</v>
      </c>
      <c r="R7">
        <v>0.10780000000000001</v>
      </c>
      <c r="S7">
        <v>0.1019</v>
      </c>
      <c r="T7">
        <f t="shared" si="4"/>
        <v>3.4160942100098162E-4</v>
      </c>
    </row>
    <row r="8" spans="1:20" x14ac:dyDescent="0.4">
      <c r="A8">
        <v>0</v>
      </c>
      <c r="B8">
        <v>9.8299999999999998E-2</v>
      </c>
      <c r="C8">
        <v>9.3329999999999996E-2</v>
      </c>
      <c r="D8">
        <f t="shared" si="0"/>
        <v>2.6466195221257926E-4</v>
      </c>
      <c r="E8">
        <v>0</v>
      </c>
      <c r="F8">
        <v>0.20910000000000001</v>
      </c>
      <c r="G8">
        <v>0.21779999999999999</v>
      </c>
      <c r="H8">
        <f t="shared" si="1"/>
        <v>3.4752066115702364E-4</v>
      </c>
      <c r="I8">
        <v>0</v>
      </c>
      <c r="J8">
        <v>0.25419999999999998</v>
      </c>
      <c r="K8">
        <v>0.24679999999999999</v>
      </c>
      <c r="L8">
        <f t="shared" si="2"/>
        <v>2.218800648298211E-4</v>
      </c>
      <c r="M8">
        <v>0</v>
      </c>
      <c r="N8">
        <v>0.20399999999999999</v>
      </c>
      <c r="O8">
        <v>0.20480000000000001</v>
      </c>
      <c r="P8">
        <f t="shared" si="3"/>
        <v>3.1250000000001789E-6</v>
      </c>
      <c r="Q8">
        <v>0</v>
      </c>
      <c r="R8">
        <v>0.113</v>
      </c>
      <c r="S8">
        <v>0.11509999999999999</v>
      </c>
      <c r="T8">
        <f t="shared" si="4"/>
        <v>3.8314509122501834E-5</v>
      </c>
    </row>
    <row r="9" spans="1:20" x14ac:dyDescent="0.4">
      <c r="A9">
        <v>0.1963</v>
      </c>
      <c r="B9">
        <v>9.3100000000000002E-2</v>
      </c>
      <c r="C9">
        <v>8.1869999999999998E-2</v>
      </c>
      <c r="D9">
        <f t="shared" si="0"/>
        <v>1.5404042994992071E-3</v>
      </c>
      <c r="E9">
        <v>0.1963</v>
      </c>
      <c r="F9">
        <v>0.19900000000000001</v>
      </c>
      <c r="G9">
        <v>0.19109999999999999</v>
      </c>
      <c r="H9">
        <f t="shared" si="1"/>
        <v>3.2658294086865671E-4</v>
      </c>
      <c r="I9">
        <v>0.1963</v>
      </c>
      <c r="J9">
        <v>0.24279999999999999</v>
      </c>
      <c r="K9">
        <v>0.2165</v>
      </c>
      <c r="L9">
        <f t="shared" si="2"/>
        <v>3.1948729792147783E-3</v>
      </c>
      <c r="M9">
        <v>0.1963</v>
      </c>
      <c r="N9">
        <v>0.17699999999999999</v>
      </c>
      <c r="O9">
        <v>0.17960000000000001</v>
      </c>
      <c r="P9">
        <f t="shared" si="3"/>
        <v>3.7639198218263353E-5</v>
      </c>
      <c r="Q9">
        <v>0.1963</v>
      </c>
      <c r="R9">
        <v>0.10780000000000001</v>
      </c>
      <c r="S9">
        <v>0.10100000000000001</v>
      </c>
      <c r="T9">
        <f t="shared" si="4"/>
        <v>4.5782178217821783E-4</v>
      </c>
    </row>
    <row r="10" spans="1:20" x14ac:dyDescent="0.4">
      <c r="A10">
        <v>0.39269999999999999</v>
      </c>
      <c r="B10">
        <v>8.0199999999999994E-2</v>
      </c>
      <c r="C10">
        <v>5.944E-2</v>
      </c>
      <c r="D10">
        <f t="shared" si="0"/>
        <v>7.250632570659484E-3</v>
      </c>
      <c r="E10">
        <v>0.39269999999999999</v>
      </c>
      <c r="F10">
        <v>0.1686</v>
      </c>
      <c r="G10">
        <v>0.13869999999999999</v>
      </c>
      <c r="H10">
        <f t="shared" si="1"/>
        <v>6.4456380677721751E-3</v>
      </c>
      <c r="I10">
        <v>0.39269999999999999</v>
      </c>
      <c r="J10">
        <v>0.2059</v>
      </c>
      <c r="K10">
        <v>0.16020000000000001</v>
      </c>
      <c r="L10">
        <f t="shared" si="2"/>
        <v>1.3036766541822717E-2</v>
      </c>
      <c r="M10">
        <v>0.39269999999999999</v>
      </c>
      <c r="N10">
        <v>0.15920000000000001</v>
      </c>
      <c r="O10">
        <v>0.13039999999999999</v>
      </c>
      <c r="P10">
        <f t="shared" si="3"/>
        <v>6.3607361963190275E-3</v>
      </c>
      <c r="Q10">
        <v>0.39269999999999999</v>
      </c>
      <c r="R10">
        <v>6.1199999999999997E-2</v>
      </c>
      <c r="S10">
        <v>7.3330000000000006E-2</v>
      </c>
      <c r="T10">
        <f t="shared" si="4"/>
        <v>2.0065034774307952E-3</v>
      </c>
    </row>
    <row r="11" spans="1:20" x14ac:dyDescent="0.4">
      <c r="A11">
        <v>0.58899999999999997</v>
      </c>
      <c r="B11">
        <v>6.1199999999999997E-2</v>
      </c>
      <c r="C11">
        <v>4.0340000000000001E-2</v>
      </c>
      <c r="D11">
        <f t="shared" si="0"/>
        <v>1.0786802181457606E-2</v>
      </c>
      <c r="E11">
        <v>0.58899999999999997</v>
      </c>
      <c r="F11">
        <v>0.12529999999999999</v>
      </c>
      <c r="G11">
        <v>9.4140000000000001E-2</v>
      </c>
      <c r="H11">
        <f t="shared" si="1"/>
        <v>1.0313847461227954E-2</v>
      </c>
      <c r="I11">
        <v>0.58899999999999997</v>
      </c>
      <c r="J11">
        <v>0.1492</v>
      </c>
      <c r="K11">
        <v>0.1067</v>
      </c>
      <c r="L11">
        <f t="shared" si="2"/>
        <v>1.6928303655107776E-2</v>
      </c>
      <c r="M11">
        <v>0.58899999999999997</v>
      </c>
      <c r="N11">
        <v>0.1221</v>
      </c>
      <c r="O11">
        <v>8.8510000000000005E-2</v>
      </c>
      <c r="P11">
        <f t="shared" si="3"/>
        <v>1.2747577674838997E-2</v>
      </c>
      <c r="Q11">
        <v>0.58899999999999997</v>
      </c>
      <c r="R11">
        <v>4.5100000000000001E-2</v>
      </c>
      <c r="S11">
        <v>4.9770000000000002E-2</v>
      </c>
      <c r="T11">
        <f t="shared" si="4"/>
        <v>4.3819369097850117E-4</v>
      </c>
    </row>
    <row r="12" spans="1:20" x14ac:dyDescent="0.4">
      <c r="A12">
        <v>0.78539999999999999</v>
      </c>
      <c r="B12">
        <v>4.0500000000000001E-2</v>
      </c>
      <c r="C12">
        <v>2.5919999999999999E-2</v>
      </c>
      <c r="D12">
        <f t="shared" si="0"/>
        <v>8.2012500000000037E-3</v>
      </c>
      <c r="E12">
        <v>0.78539999999999999</v>
      </c>
      <c r="F12">
        <v>8.1199999999999994E-2</v>
      </c>
      <c r="G12">
        <v>6.0490000000000002E-2</v>
      </c>
      <c r="H12">
        <f t="shared" si="1"/>
        <v>7.0904959497437537E-3</v>
      </c>
      <c r="I12">
        <v>0.78539999999999999</v>
      </c>
      <c r="J12">
        <v>9.4299999999999995E-2</v>
      </c>
      <c r="K12">
        <v>6.8559999999999996E-2</v>
      </c>
      <c r="L12">
        <f t="shared" si="2"/>
        <v>9.663763127187865E-3</v>
      </c>
      <c r="M12">
        <v>0.78539999999999999</v>
      </c>
      <c r="N12">
        <v>8.0799999999999997E-2</v>
      </c>
      <c r="O12">
        <v>5.688E-2</v>
      </c>
      <c r="P12">
        <f t="shared" si="3"/>
        <v>1.0059184247538676E-2</v>
      </c>
      <c r="Q12">
        <v>0.78539999999999999</v>
      </c>
      <c r="R12">
        <v>3.6200000000000003E-2</v>
      </c>
      <c r="S12">
        <v>3.1980000000000001E-2</v>
      </c>
      <c r="T12">
        <f t="shared" si="4"/>
        <v>5.5686053783614796E-4</v>
      </c>
    </row>
    <row r="13" spans="1:20" x14ac:dyDescent="0.4">
      <c r="A13">
        <v>0.98170000000000002</v>
      </c>
      <c r="B13">
        <v>2.1600000000000001E-2</v>
      </c>
      <c r="C13">
        <v>1.695E-2</v>
      </c>
      <c r="D13">
        <f t="shared" si="0"/>
        <v>1.2756637168141599E-3</v>
      </c>
      <c r="E13">
        <v>0.98170000000000002</v>
      </c>
      <c r="F13">
        <v>4.3200000000000002E-2</v>
      </c>
      <c r="G13">
        <v>3.9559999999999998E-2</v>
      </c>
      <c r="H13">
        <f t="shared" si="1"/>
        <v>3.3492416582406553E-4</v>
      </c>
      <c r="I13">
        <v>0.98170000000000002</v>
      </c>
      <c r="J13">
        <v>4.6199999999999998E-2</v>
      </c>
      <c r="K13">
        <v>4.4839999999999998E-2</v>
      </c>
      <c r="L13">
        <f t="shared" si="2"/>
        <v>4.1248884924174854E-5</v>
      </c>
      <c r="M13">
        <v>0.98170000000000002</v>
      </c>
      <c r="N13">
        <v>2.58E-2</v>
      </c>
      <c r="O13">
        <v>3.7199999999999997E-2</v>
      </c>
      <c r="P13">
        <f t="shared" si="3"/>
        <v>3.4935483870967726E-3</v>
      </c>
      <c r="Q13">
        <v>0.98170000000000002</v>
      </c>
      <c r="R13">
        <v>7.3000000000000001E-3</v>
      </c>
      <c r="S13">
        <v>2.0920000000000001E-2</v>
      </c>
      <c r="T13">
        <f t="shared" si="4"/>
        <v>8.8673231357552576E-3</v>
      </c>
    </row>
    <row r="14" spans="1:20" x14ac:dyDescent="0.4">
      <c r="A14">
        <v>1.1780999999999999</v>
      </c>
      <c r="B14">
        <v>6.8999999999999999E-3</v>
      </c>
      <c r="C14">
        <v>1.098E-2</v>
      </c>
      <c r="D14">
        <f t="shared" si="0"/>
        <v>1.5160655737704921E-3</v>
      </c>
      <c r="E14">
        <v>1.1780999999999999</v>
      </c>
      <c r="F14">
        <v>1.34E-2</v>
      </c>
      <c r="G14">
        <v>2.563E-2</v>
      </c>
      <c r="H14">
        <f t="shared" si="1"/>
        <v>5.8358525165821294E-3</v>
      </c>
      <c r="I14">
        <v>1.1780999999999999</v>
      </c>
      <c r="J14">
        <v>1.2999999999999999E-2</v>
      </c>
      <c r="K14">
        <v>2.9049999999999999E-2</v>
      </c>
      <c r="L14">
        <f t="shared" si="2"/>
        <v>8.8675559380378688E-3</v>
      </c>
      <c r="M14">
        <v>1.1780999999999999</v>
      </c>
      <c r="N14">
        <v>9.1000000000000004E-3</v>
      </c>
      <c r="O14">
        <v>2.41E-2</v>
      </c>
      <c r="P14">
        <f t="shared" si="3"/>
        <v>9.3360995850622405E-3</v>
      </c>
      <c r="Q14">
        <v>1.1780999999999999</v>
      </c>
      <c r="R14">
        <v>-1.01E-2</v>
      </c>
      <c r="S14">
        <v>1.355E-2</v>
      </c>
      <c r="T14">
        <f t="shared" si="4"/>
        <v>4.1278413284132835E-2</v>
      </c>
    </row>
    <row r="15" spans="1:20" x14ac:dyDescent="0.4">
      <c r="D15">
        <f>SUM(D2:D14)</f>
        <v>6.0589301150314863E-2</v>
      </c>
      <c r="H15">
        <f>SUM(H2:H14)</f>
        <v>5.8672155594537111E-2</v>
      </c>
      <c r="L15">
        <f>SUM(L2:L14)</f>
        <v>0.10402614197674279</v>
      </c>
      <c r="P15">
        <f>SUM(P2:P14)</f>
        <v>8.3178749544898886E-2</v>
      </c>
      <c r="T15">
        <f>SUM(T2:T14)</f>
        <v>0.10719829320204269</v>
      </c>
    </row>
    <row r="16" spans="1:20" x14ac:dyDescent="0.4">
      <c r="D16">
        <f>_xlfn.CHISQ.DIST(D15,12,TRUE)</f>
        <v>1.0461380241480309E-12</v>
      </c>
      <c r="H16">
        <f>_xlfn.CHISQ.DIST(H15,12,TRUE)</f>
        <v>8.6330098153036114E-13</v>
      </c>
      <c r="L16">
        <f>_xlfn.CHISQ.DIST(L15,12,TRUE)</f>
        <v>2.6302044454093518E-11</v>
      </c>
      <c r="P16">
        <f>_xlfn.CHISQ.DIST(P15,12,TRUE)</f>
        <v>6.9356292435272224E-12</v>
      </c>
      <c r="T16">
        <f>_xlfn.CHISQ.DIST(T15,12,TRUE)</f>
        <v>3.1453712825775519E-11</v>
      </c>
    </row>
    <row r="17" spans="1:20" x14ac:dyDescent="0.4">
      <c r="D17">
        <f>_xlfn.CHISQ.DIST.RT(D15,12)</f>
        <v>0.99999999999895384</v>
      </c>
      <c r="H17">
        <f>_xlfn.CHISQ.DIST.RT(H15,12)</f>
        <v>0.99999999999913669</v>
      </c>
      <c r="L17">
        <f>_xlfn.CHISQ.DIST.RT(L15,12)</f>
        <v>0.99999999997369793</v>
      </c>
      <c r="P17">
        <f>_xlfn.CHISQ.DIST.RT(P15,12)</f>
        <v>0.99999999999306444</v>
      </c>
      <c r="T17">
        <f>_xlfn.CHISQ.DIST.RT(T15,12)</f>
        <v>0.99999999996854627</v>
      </c>
    </row>
    <row r="19" spans="1:20" x14ac:dyDescent="0.4">
      <c r="A19" t="s">
        <v>8</v>
      </c>
      <c r="B19">
        <f>SUM(D15,H15,L15,P15,T15)</f>
        <v>0.41366464146853632</v>
      </c>
    </row>
    <row r="20" spans="1:20" x14ac:dyDescent="0.4">
      <c r="A20" t="s">
        <v>5</v>
      </c>
      <c r="B20">
        <v>12</v>
      </c>
      <c r="E2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K1" workbookViewId="0">
      <selection activeCell="E14" sqref="E14"/>
    </sheetView>
  </sheetViews>
  <sheetFormatPr defaultRowHeight="17.399999999999999" x14ac:dyDescent="0.4"/>
  <sheetData>
    <row r="1" spans="1:20" x14ac:dyDescent="0.4">
      <c r="A1" t="s">
        <v>0</v>
      </c>
      <c r="E1" t="s">
        <v>1</v>
      </c>
      <c r="I1" t="s">
        <v>2</v>
      </c>
      <c r="M1" t="s">
        <v>3</v>
      </c>
      <c r="Q1" t="s">
        <v>4</v>
      </c>
    </row>
    <row r="2" spans="1:20" x14ac:dyDescent="0.4">
      <c r="A2">
        <v>-1.1780999999999999</v>
      </c>
      <c r="B2">
        <v>1.44E-2</v>
      </c>
      <c r="C2">
        <v>1.133E-2</v>
      </c>
      <c r="D2">
        <f>(B2-C2)^2/C2</f>
        <v>8.3185348631950563E-4</v>
      </c>
      <c r="E2">
        <v>-1.1780999999999999</v>
      </c>
      <c r="F2">
        <v>2.0899999999999998E-2</v>
      </c>
      <c r="G2">
        <v>2.631E-2</v>
      </c>
      <c r="H2">
        <f>(F2-G2)^2/G2</f>
        <v>1.1124325351577354E-3</v>
      </c>
      <c r="I2">
        <v>-1.1780999999999999</v>
      </c>
      <c r="J2">
        <v>2.07E-2</v>
      </c>
      <c r="K2">
        <v>2.998E-2</v>
      </c>
      <c r="L2">
        <f>(J2-K2)^2/K2</f>
        <v>2.8725283522348234E-3</v>
      </c>
      <c r="M2">
        <v>-1.1780999999999999</v>
      </c>
      <c r="N2">
        <v>1.9199999999999998E-2</v>
      </c>
      <c r="O2">
        <v>2.5149999999999999E-2</v>
      </c>
      <c r="P2">
        <f t="shared" ref="P2:P14" si="0">(N2-O2)^2/O2</f>
        <v>1.4076540755467199E-3</v>
      </c>
      <c r="Q2">
        <v>-1.1780999999999999</v>
      </c>
      <c r="R2">
        <v>1.7399999999999999E-2</v>
      </c>
      <c r="S2">
        <v>1.4630000000000001E-2</v>
      </c>
      <c r="T2">
        <f t="shared" ref="T2:T14" si="1">(R2-S2)^2/S2</f>
        <v>5.2446343130553585E-4</v>
      </c>
    </row>
    <row r="3" spans="1:20" x14ac:dyDescent="0.4">
      <c r="A3">
        <v>-0.98170000000000002</v>
      </c>
      <c r="B3">
        <v>3.61E-2</v>
      </c>
      <c r="C3">
        <v>1.7850000000000001E-2</v>
      </c>
      <c r="D3">
        <f t="shared" ref="D3:D14" si="2">(B3-C3)^2/C3</f>
        <v>1.8658963585434171E-2</v>
      </c>
      <c r="E3">
        <v>-0.98170000000000002</v>
      </c>
      <c r="F3">
        <v>5.8799999999999998E-2</v>
      </c>
      <c r="G3">
        <v>4.0980000000000003E-2</v>
      </c>
      <c r="H3">
        <f t="shared" ref="H3:H14" si="3">(F3-G3)^2/G3</f>
        <v>7.7489604685212253E-3</v>
      </c>
      <c r="I3">
        <v>-0.98170000000000002</v>
      </c>
      <c r="J3">
        <v>6.6400000000000001E-2</v>
      </c>
      <c r="K3">
        <v>4.7390000000000002E-2</v>
      </c>
      <c r="L3">
        <f t="shared" ref="L3:L14" si="4">(J3-K3)^2/K3</f>
        <v>7.6256615319687691E-3</v>
      </c>
      <c r="M3">
        <v>-0.98170000000000002</v>
      </c>
      <c r="N3">
        <v>4.7899999999999998E-2</v>
      </c>
      <c r="O3">
        <v>4.0960000000000003E-2</v>
      </c>
      <c r="P3">
        <f t="shared" si="0"/>
        <v>1.1758691406249982E-3</v>
      </c>
      <c r="Q3">
        <v>-0.98170000000000002</v>
      </c>
      <c r="R3">
        <v>2.7199999999999998E-2</v>
      </c>
      <c r="S3">
        <v>2.5909999999999999E-2</v>
      </c>
      <c r="T3">
        <f t="shared" si="1"/>
        <v>6.4226167502894589E-5</v>
      </c>
    </row>
    <row r="4" spans="1:20" x14ac:dyDescent="0.4">
      <c r="A4">
        <v>-0.78539999999999999</v>
      </c>
      <c r="B4">
        <v>6.5600000000000006E-2</v>
      </c>
      <c r="C4">
        <v>3.083E-2</v>
      </c>
      <c r="D4">
        <f t="shared" si="2"/>
        <v>3.9213522542977643E-2</v>
      </c>
      <c r="E4">
        <v>-0.78539999999999999</v>
      </c>
      <c r="F4">
        <v>0.1149</v>
      </c>
      <c r="G4">
        <v>6.9159999999999999E-2</v>
      </c>
      <c r="H4">
        <f t="shared" si="3"/>
        <v>3.0250832851359169E-2</v>
      </c>
      <c r="I4">
        <v>-0.78539999999999999</v>
      </c>
      <c r="J4">
        <v>0.1346</v>
      </c>
      <c r="K4">
        <v>8.3030000000000007E-2</v>
      </c>
      <c r="L4">
        <f t="shared" si="4"/>
        <v>3.2030168613754045E-2</v>
      </c>
      <c r="M4">
        <v>-0.78539999999999999</v>
      </c>
      <c r="N4">
        <v>0.1191</v>
      </c>
      <c r="O4">
        <v>7.7119999999999994E-2</v>
      </c>
      <c r="P4">
        <f t="shared" si="0"/>
        <v>2.2851664937759343E-2</v>
      </c>
      <c r="Q4">
        <v>-0.78539999999999999</v>
      </c>
      <c r="R4">
        <v>7.4499999999999997E-2</v>
      </c>
      <c r="S4">
        <v>5.7950000000000002E-2</v>
      </c>
      <c r="T4">
        <f t="shared" si="1"/>
        <v>4.7265314926660893E-3</v>
      </c>
    </row>
    <row r="5" spans="1:20" x14ac:dyDescent="0.4">
      <c r="A5">
        <v>-0.58899999999999997</v>
      </c>
      <c r="B5">
        <v>9.7900000000000001E-2</v>
      </c>
      <c r="C5">
        <v>5.416E-2</v>
      </c>
      <c r="D5">
        <f t="shared" si="2"/>
        <v>3.5324734121122602E-2</v>
      </c>
      <c r="E5">
        <v>-0.58899999999999997</v>
      </c>
      <c r="F5">
        <v>0.18579999999999999</v>
      </c>
      <c r="G5">
        <v>0.1183</v>
      </c>
      <c r="H5">
        <f t="shared" si="3"/>
        <v>3.8514370245139463E-2</v>
      </c>
      <c r="I5">
        <v>-0.58899999999999997</v>
      </c>
      <c r="J5">
        <v>0.22689999999999999</v>
      </c>
      <c r="K5">
        <v>0.15040000000000001</v>
      </c>
      <c r="L5">
        <f t="shared" si="4"/>
        <v>3.8911236702127643E-2</v>
      </c>
      <c r="M5">
        <v>-0.58899999999999997</v>
      </c>
      <c r="N5">
        <v>0.2167</v>
      </c>
      <c r="O5">
        <v>0.15390000000000001</v>
      </c>
      <c r="P5">
        <f t="shared" si="0"/>
        <v>2.5625990903183883E-2</v>
      </c>
      <c r="Q5">
        <v>-0.58899999999999997</v>
      </c>
      <c r="R5">
        <v>0.157</v>
      </c>
      <c r="S5">
        <v>0.13919999999999999</v>
      </c>
      <c r="T5">
        <f t="shared" si="1"/>
        <v>2.276149425287359E-3</v>
      </c>
    </row>
    <row r="6" spans="1:20" x14ac:dyDescent="0.4">
      <c r="A6">
        <v>-0.39269999999999999</v>
      </c>
      <c r="B6">
        <v>0.12690000000000001</v>
      </c>
      <c r="C6">
        <v>9.4520000000000007E-2</v>
      </c>
      <c r="D6">
        <f t="shared" si="2"/>
        <v>1.1092513753702923E-2</v>
      </c>
      <c r="E6">
        <v>-0.39269999999999999</v>
      </c>
      <c r="F6">
        <v>0.25919999999999999</v>
      </c>
      <c r="G6">
        <v>0.2024</v>
      </c>
      <c r="H6">
        <f t="shared" si="3"/>
        <v>1.5939920948616595E-2</v>
      </c>
      <c r="I6">
        <v>-0.39269999999999999</v>
      </c>
      <c r="J6">
        <v>0.34399999999999997</v>
      </c>
      <c r="K6">
        <v>0.2737</v>
      </c>
      <c r="L6">
        <f t="shared" si="4"/>
        <v>1.8056594811837766E-2</v>
      </c>
      <c r="M6">
        <v>-0.39269999999999999</v>
      </c>
      <c r="N6">
        <v>0.3397</v>
      </c>
      <c r="O6">
        <v>0.30709999999999998</v>
      </c>
      <c r="P6">
        <f t="shared" si="0"/>
        <v>3.4606317160534067E-3</v>
      </c>
      <c r="Q6">
        <v>-0.39269999999999999</v>
      </c>
      <c r="R6">
        <v>0.29320000000000002</v>
      </c>
      <c r="S6">
        <v>0.3206</v>
      </c>
      <c r="T6">
        <f t="shared" si="1"/>
        <v>2.3417342482844631E-3</v>
      </c>
    </row>
    <row r="7" spans="1:20" x14ac:dyDescent="0.4">
      <c r="A7">
        <v>-0.1963</v>
      </c>
      <c r="B7">
        <v>0.14779999999999999</v>
      </c>
      <c r="C7">
        <v>0.1416</v>
      </c>
      <c r="D7">
        <f t="shared" si="2"/>
        <v>2.7146892655367083E-4</v>
      </c>
      <c r="E7">
        <v>-0.1963</v>
      </c>
      <c r="F7">
        <v>0.31830000000000003</v>
      </c>
      <c r="G7">
        <v>0.30109999999999998</v>
      </c>
      <c r="H7">
        <f t="shared" si="3"/>
        <v>9.825307206908062E-4</v>
      </c>
      <c r="I7">
        <v>-0.1963</v>
      </c>
      <c r="J7">
        <v>0.4486</v>
      </c>
      <c r="K7">
        <v>0.4239</v>
      </c>
      <c r="L7">
        <f t="shared" si="4"/>
        <v>1.4392309506959188E-3</v>
      </c>
      <c r="M7">
        <v>-0.1963</v>
      </c>
      <c r="N7">
        <v>0.52039999999999997</v>
      </c>
      <c r="O7">
        <v>0.502</v>
      </c>
      <c r="P7">
        <f t="shared" si="0"/>
        <v>6.7442231075697011E-4</v>
      </c>
      <c r="Q7">
        <v>-0.1963</v>
      </c>
      <c r="R7">
        <v>0.54549999999999998</v>
      </c>
      <c r="S7">
        <v>0.55279999999999996</v>
      </c>
      <c r="T7">
        <f t="shared" si="1"/>
        <v>9.6400144717799591E-5</v>
      </c>
    </row>
    <row r="8" spans="1:20" x14ac:dyDescent="0.4">
      <c r="A8">
        <v>0</v>
      </c>
      <c r="B8">
        <v>0.15570000000000001</v>
      </c>
      <c r="C8">
        <v>0.1636</v>
      </c>
      <c r="D8">
        <f t="shared" si="2"/>
        <v>3.8147921760391102E-4</v>
      </c>
      <c r="E8">
        <v>0</v>
      </c>
      <c r="F8">
        <v>0.36199999999999999</v>
      </c>
      <c r="G8">
        <v>0.34770000000000001</v>
      </c>
      <c r="H8">
        <f t="shared" si="3"/>
        <v>5.8812194420477257E-4</v>
      </c>
      <c r="I8">
        <v>0</v>
      </c>
      <c r="J8">
        <v>0.49730000000000002</v>
      </c>
      <c r="K8">
        <v>0.495</v>
      </c>
      <c r="L8">
        <f t="shared" si="4"/>
        <v>1.0686868686868912E-5</v>
      </c>
      <c r="M8">
        <v>0</v>
      </c>
      <c r="N8">
        <v>0.60050000000000003</v>
      </c>
      <c r="O8">
        <v>0.59499999999999997</v>
      </c>
      <c r="P8">
        <f t="shared" si="0"/>
        <v>5.08403361344549E-5</v>
      </c>
      <c r="Q8">
        <v>0</v>
      </c>
      <c r="R8">
        <v>0.67359999999999998</v>
      </c>
      <c r="S8">
        <v>0.68140000000000001</v>
      </c>
      <c r="T8">
        <f t="shared" si="1"/>
        <v>8.9286762547696589E-5</v>
      </c>
    </row>
    <row r="9" spans="1:20" x14ac:dyDescent="0.4">
      <c r="A9">
        <v>0.1963</v>
      </c>
      <c r="B9">
        <v>0.14779999999999999</v>
      </c>
      <c r="C9">
        <v>0.14019999999999999</v>
      </c>
      <c r="D9">
        <f t="shared" si="2"/>
        <v>4.1198288159771711E-4</v>
      </c>
      <c r="E9">
        <v>0.1963</v>
      </c>
      <c r="F9">
        <v>0.31830000000000003</v>
      </c>
      <c r="G9">
        <v>0.29809999999999998</v>
      </c>
      <c r="H9">
        <f t="shared" si="3"/>
        <v>1.3688024152968873E-3</v>
      </c>
      <c r="I9">
        <v>0.1963</v>
      </c>
      <c r="J9">
        <v>0.4486</v>
      </c>
      <c r="K9">
        <v>0.41930000000000001</v>
      </c>
      <c r="L9">
        <f t="shared" si="4"/>
        <v>2.0474362031958015E-3</v>
      </c>
      <c r="M9">
        <v>0.1963</v>
      </c>
      <c r="N9">
        <v>0.52039999999999997</v>
      </c>
      <c r="O9">
        <v>0.49609999999999999</v>
      </c>
      <c r="P9">
        <f t="shared" si="0"/>
        <v>1.1902640596653889E-3</v>
      </c>
      <c r="Q9">
        <v>0.1963</v>
      </c>
      <c r="R9">
        <v>0.54549999999999998</v>
      </c>
      <c r="S9">
        <v>0.55640000000000001</v>
      </c>
      <c r="T9">
        <f t="shared" si="1"/>
        <v>2.1353342918763562E-4</v>
      </c>
    </row>
    <row r="10" spans="1:20" x14ac:dyDescent="0.4">
      <c r="A10">
        <v>0.39269999999999999</v>
      </c>
      <c r="B10">
        <v>0.12690000000000001</v>
      </c>
      <c r="C10">
        <v>0.95269999999999999</v>
      </c>
      <c r="D10">
        <f t="shared" si="2"/>
        <v>0.71580312795213608</v>
      </c>
      <c r="E10">
        <v>0.39269999999999999</v>
      </c>
      <c r="F10">
        <v>0.25919999999999999</v>
      </c>
      <c r="G10">
        <v>0.2039</v>
      </c>
      <c r="H10">
        <f t="shared" si="3"/>
        <v>1.4997989210397246E-2</v>
      </c>
      <c r="I10">
        <v>0.39269999999999999</v>
      </c>
      <c r="J10">
        <v>0.34399999999999997</v>
      </c>
      <c r="K10">
        <v>0.26869999999999999</v>
      </c>
      <c r="L10">
        <f t="shared" si="4"/>
        <v>2.110193524376627E-2</v>
      </c>
      <c r="M10">
        <v>0.39269999999999999</v>
      </c>
      <c r="N10">
        <v>0.3397</v>
      </c>
      <c r="O10">
        <v>0.31019999999999998</v>
      </c>
      <c r="P10">
        <f t="shared" si="0"/>
        <v>2.8054480980012949E-3</v>
      </c>
      <c r="Q10">
        <v>0.39269999999999999</v>
      </c>
      <c r="R10">
        <v>0.29320000000000002</v>
      </c>
      <c r="S10">
        <v>0.31269999999999998</v>
      </c>
      <c r="T10">
        <f t="shared" si="1"/>
        <v>1.2160217460825025E-3</v>
      </c>
    </row>
    <row r="11" spans="1:20" x14ac:dyDescent="0.4">
      <c r="A11">
        <v>0.58899999999999997</v>
      </c>
      <c r="B11">
        <v>9.7900000000000001E-2</v>
      </c>
      <c r="C11">
        <v>5.4679999999999999E-2</v>
      </c>
      <c r="D11">
        <f t="shared" si="2"/>
        <v>3.4161821506949526E-2</v>
      </c>
      <c r="E11">
        <v>0.58899999999999997</v>
      </c>
      <c r="F11">
        <v>0.18579999999999999</v>
      </c>
      <c r="G11">
        <v>0.11940000000000001</v>
      </c>
      <c r="H11">
        <f t="shared" si="3"/>
        <v>3.6925963149078707E-2</v>
      </c>
      <c r="I11">
        <v>0.58899999999999997</v>
      </c>
      <c r="J11">
        <v>0.22689999999999999</v>
      </c>
      <c r="K11">
        <v>0.15190000000000001</v>
      </c>
      <c r="L11">
        <f t="shared" si="4"/>
        <v>3.7030941408821572E-2</v>
      </c>
      <c r="M11">
        <v>0.58899999999999997</v>
      </c>
      <c r="N11">
        <v>0.2167</v>
      </c>
      <c r="O11">
        <v>0.15570000000000001</v>
      </c>
      <c r="P11">
        <f t="shared" si="0"/>
        <v>2.3898522800256904E-2</v>
      </c>
      <c r="Q11">
        <v>0.58899999999999997</v>
      </c>
      <c r="R11">
        <v>0.157</v>
      </c>
      <c r="S11">
        <v>0.14119999999999999</v>
      </c>
      <c r="T11">
        <f t="shared" si="1"/>
        <v>1.7679886685552427E-3</v>
      </c>
    </row>
    <row r="12" spans="1:20" x14ac:dyDescent="0.4">
      <c r="A12">
        <v>0.78539999999999999</v>
      </c>
      <c r="B12">
        <v>6.5600000000000006E-2</v>
      </c>
      <c r="C12">
        <v>3.023E-2</v>
      </c>
      <c r="D12">
        <f t="shared" si="2"/>
        <v>4.1383953026794588E-2</v>
      </c>
      <c r="E12">
        <v>0.78539999999999999</v>
      </c>
      <c r="F12">
        <v>0.1149</v>
      </c>
      <c r="G12">
        <v>6.7879999999999996E-2</v>
      </c>
      <c r="H12">
        <f t="shared" si="3"/>
        <v>3.2570424278137902E-2</v>
      </c>
      <c r="I12">
        <v>0.78539999999999999</v>
      </c>
      <c r="J12">
        <v>0.1346</v>
      </c>
      <c r="K12">
        <v>8.1350000000000006E-2</v>
      </c>
      <c r="L12">
        <f t="shared" si="4"/>
        <v>3.4856330669944667E-2</v>
      </c>
      <c r="M12">
        <v>0.78539999999999999</v>
      </c>
      <c r="N12">
        <v>0.1191</v>
      </c>
      <c r="O12">
        <v>7.5319999999999998E-2</v>
      </c>
      <c r="P12">
        <f t="shared" si="0"/>
        <v>2.544727031332979E-2</v>
      </c>
      <c r="Q12">
        <v>0.78539999999999999</v>
      </c>
      <c r="R12">
        <v>7.4499999999999997E-2</v>
      </c>
      <c r="S12">
        <v>5.6210000000000003E-2</v>
      </c>
      <c r="T12">
        <f t="shared" si="1"/>
        <v>5.9513271659846958E-3</v>
      </c>
    </row>
    <row r="13" spans="1:20" x14ac:dyDescent="0.4">
      <c r="A13">
        <v>0.98170000000000002</v>
      </c>
      <c r="B13">
        <v>3.61E-2</v>
      </c>
      <c r="C13">
        <v>1.7989999999999999E-2</v>
      </c>
      <c r="D13">
        <f t="shared" si="2"/>
        <v>1.8230800444691497E-2</v>
      </c>
      <c r="E13">
        <v>0.98170000000000002</v>
      </c>
      <c r="F13">
        <v>5.8799999999999998E-2</v>
      </c>
      <c r="G13">
        <v>4.0300000000000002E-2</v>
      </c>
      <c r="H13">
        <f t="shared" si="3"/>
        <v>8.4925558312655049E-3</v>
      </c>
      <c r="I13">
        <v>0.98170000000000002</v>
      </c>
      <c r="J13">
        <v>6.6400000000000001E-2</v>
      </c>
      <c r="K13">
        <v>4.7780000000000003E-2</v>
      </c>
      <c r="L13">
        <f t="shared" si="4"/>
        <v>7.2562662201758029E-3</v>
      </c>
      <c r="M13">
        <v>0.98170000000000002</v>
      </c>
      <c r="N13">
        <v>4.7899999999999998E-2</v>
      </c>
      <c r="O13">
        <v>4.1340000000000002E-2</v>
      </c>
      <c r="P13">
        <f t="shared" si="0"/>
        <v>1.0409675858732452E-3</v>
      </c>
      <c r="Q13">
        <v>0.98170000000000002</v>
      </c>
      <c r="R13">
        <v>2.7199999999999998E-2</v>
      </c>
      <c r="S13">
        <v>2.6200000000000001E-2</v>
      </c>
      <c r="T13">
        <f t="shared" si="1"/>
        <v>3.8167938931297514E-5</v>
      </c>
    </row>
    <row r="14" spans="1:20" x14ac:dyDescent="0.4">
      <c r="A14">
        <v>1.1780999999999999</v>
      </c>
      <c r="B14">
        <v>1.44E-2</v>
      </c>
      <c r="C14">
        <v>1.116E-2</v>
      </c>
      <c r="D14">
        <f t="shared" si="2"/>
        <v>9.4064516129032251E-4</v>
      </c>
      <c r="E14">
        <v>1.1780999999999999</v>
      </c>
      <c r="F14">
        <v>2.0899999999999998E-2</v>
      </c>
      <c r="G14">
        <v>2.5919999999999999E-2</v>
      </c>
      <c r="H14">
        <f t="shared" si="3"/>
        <v>9.7223765432098773E-4</v>
      </c>
      <c r="I14">
        <v>1.1780999999999999</v>
      </c>
      <c r="J14">
        <v>2.07E-2</v>
      </c>
      <c r="K14">
        <v>2.9530000000000001E-2</v>
      </c>
      <c r="L14">
        <f t="shared" si="4"/>
        <v>2.6403284795123608E-3</v>
      </c>
      <c r="M14">
        <v>1.1780999999999999</v>
      </c>
      <c r="N14">
        <v>1.9199999999999998E-2</v>
      </c>
      <c r="O14">
        <v>2.4760000000000001E-2</v>
      </c>
      <c r="P14">
        <f t="shared" si="0"/>
        <v>1.2485298869143791E-3</v>
      </c>
      <c r="Q14">
        <v>1.1780999999999999</v>
      </c>
      <c r="R14">
        <v>1.7399999999999999E-2</v>
      </c>
      <c r="S14">
        <v>1.4370000000000001E-2</v>
      </c>
      <c r="T14">
        <f t="shared" si="1"/>
        <v>6.3889352818371516E-4</v>
      </c>
    </row>
    <row r="15" spans="1:20" x14ac:dyDescent="0.4">
      <c r="D15">
        <f>SUM(D2:D14)</f>
        <v>0.91670686660717415</v>
      </c>
      <c r="H15">
        <f>SUM(H2:H14)</f>
        <v>0.190465142252187</v>
      </c>
      <c r="L15">
        <f>SUM(L2:L14)</f>
        <v>0.20587934605672234</v>
      </c>
      <c r="P15">
        <f>SUM(P2:P14)</f>
        <v>0.11087807616410077</v>
      </c>
      <c r="T15">
        <f>SUM(T2:T14)</f>
        <v>1.9944724149236922E-2</v>
      </c>
    </row>
    <row r="16" spans="1:20" x14ac:dyDescent="0.4">
      <c r="D16">
        <f>_xlfn.CHISQ.DIST(D15,12,TRUE)</f>
        <v>8.7088892695028687E-6</v>
      </c>
      <c r="H16">
        <f>_xlfn.CHISQ.DIST(H15,12,TRUE)</f>
        <v>9.5490529896855015E-10</v>
      </c>
      <c r="L16">
        <f>_xlfn.CHISQ.DIST(L15,12,TRUE)</f>
        <v>1.5131433753889168E-9</v>
      </c>
      <c r="P16">
        <f>_xlfn.CHISQ.DIST(P15,12,TRUE)</f>
        <v>3.8453382749728358E-11</v>
      </c>
      <c r="T16">
        <f>_xlfn.CHISQ.DIST(T15,12,TRUE)</f>
        <v>1.3543902815520208E-15</v>
      </c>
    </row>
    <row r="17" spans="1:20" x14ac:dyDescent="0.4">
      <c r="D17">
        <f>_xlfn.CHISQ.DIST.RT(D15,12)</f>
        <v>0.99999129111073048</v>
      </c>
      <c r="H17">
        <f>_xlfn.CHISQ.DIST.RT(H15,12)</f>
        <v>0.99999999904509473</v>
      </c>
      <c r="L17">
        <f>_xlfn.CHISQ.DIST.RT(L15,12)</f>
        <v>0.99999999848685661</v>
      </c>
      <c r="P17">
        <f>_xlfn.CHISQ.DIST.RT(P15,12)</f>
        <v>0.99999999996154654</v>
      </c>
      <c r="T17">
        <f>_xlfn.CHISQ.DIST.RT(T15,12)</f>
        <v>0.99999999999999867</v>
      </c>
    </row>
    <row r="19" spans="1:20" x14ac:dyDescent="0.4">
      <c r="A19" t="s">
        <v>8</v>
      </c>
      <c r="B19">
        <f>SUM(D15,H15,L15,P15,T15)</f>
        <v>1.4438741552294212</v>
      </c>
    </row>
    <row r="20" spans="1:20" x14ac:dyDescent="0.4">
      <c r="A20" t="s">
        <v>5</v>
      </c>
      <c r="B20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9" sqref="B9"/>
    </sheetView>
  </sheetViews>
  <sheetFormatPr defaultRowHeight="17.399999999999999" x14ac:dyDescent="0.4"/>
  <sheetData>
    <row r="1" spans="1:4" x14ac:dyDescent="0.4">
      <c r="A1" t="s">
        <v>6</v>
      </c>
      <c r="B1" t="s">
        <v>7</v>
      </c>
    </row>
    <row r="5" spans="1:4" x14ac:dyDescent="0.4">
      <c r="A5" t="s">
        <v>9</v>
      </c>
      <c r="B5">
        <v>13</v>
      </c>
      <c r="C5">
        <v>5</v>
      </c>
    </row>
    <row r="6" spans="1:4" x14ac:dyDescent="0.4">
      <c r="B6">
        <v>12</v>
      </c>
      <c r="C6">
        <v>4</v>
      </c>
      <c r="D6">
        <f>C6*B6</f>
        <v>48</v>
      </c>
    </row>
    <row r="7" spans="1:4" x14ac:dyDescent="0.4">
      <c r="B7">
        <v>10</v>
      </c>
      <c r="C7">
        <v>8</v>
      </c>
    </row>
    <row r="8" spans="1:4" x14ac:dyDescent="0.4">
      <c r="A8" t="s">
        <v>8</v>
      </c>
      <c r="B8">
        <f>Ridge!B19+Total!B19</f>
        <v>1.8575387966979575</v>
      </c>
    </row>
    <row r="9" spans="1:4" x14ac:dyDescent="0.4">
      <c r="B9">
        <f>_xlfn.CHISQ.DIST(B8,D6,TRUE)</f>
        <v>1.1223839273301133E-25</v>
      </c>
      <c r="C9">
        <f>_xlfn.CHISQ.DIST(B8,C7,TRUE)</f>
        <v>1.492791187595033E-2</v>
      </c>
    </row>
    <row r="10" spans="1:4" x14ac:dyDescent="0.4">
      <c r="B10">
        <f>_xlfn.CHISQ.DIST.RT(B9,D6)</f>
        <v>1</v>
      </c>
      <c r="C10">
        <f>_xlfn.CHISQ.DIST.RT(B8,C7)</f>
        <v>0.98507208812404967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9"/>
  <sheetViews>
    <sheetView workbookViewId="0">
      <selection activeCell="I16" sqref="I16"/>
    </sheetView>
  </sheetViews>
  <sheetFormatPr defaultRowHeight="17.399999999999999" x14ac:dyDescent="0.4"/>
  <sheetData>
    <row r="5" spans="2:10" x14ac:dyDescent="0.4">
      <c r="B5">
        <v>20</v>
      </c>
      <c r="C5">
        <v>54</v>
      </c>
      <c r="D5">
        <v>74</v>
      </c>
      <c r="E5">
        <v>67</v>
      </c>
      <c r="F5">
        <v>45</v>
      </c>
      <c r="G5">
        <v>25</v>
      </c>
      <c r="H5">
        <v>11</v>
      </c>
      <c r="I5">
        <v>4</v>
      </c>
    </row>
    <row r="6" spans="2:10" x14ac:dyDescent="0.4">
      <c r="B6">
        <v>20.7</v>
      </c>
      <c r="C6">
        <v>55.5</v>
      </c>
      <c r="D6">
        <v>74.099999999999994</v>
      </c>
      <c r="E6">
        <v>66</v>
      </c>
      <c r="F6">
        <v>44.1</v>
      </c>
      <c r="G6">
        <v>23.4</v>
      </c>
      <c r="H6">
        <v>10.5</v>
      </c>
      <c r="I6">
        <v>3.9</v>
      </c>
    </row>
    <row r="7" spans="2:10" x14ac:dyDescent="0.4">
      <c r="B7">
        <f>(B5-B6)^2/B6</f>
        <v>2.3671497584541016E-2</v>
      </c>
      <c r="C7">
        <f t="shared" ref="C7:I7" si="0">(C5-C6)^2/C6</f>
        <v>4.0540540540540543E-2</v>
      </c>
      <c r="D7">
        <f t="shared" si="0"/>
        <v>1.3495276653169858E-4</v>
      </c>
      <c r="E7">
        <f t="shared" si="0"/>
        <v>1.5151515151515152E-2</v>
      </c>
      <c r="F7">
        <f t="shared" si="0"/>
        <v>1.8367346938775449E-2</v>
      </c>
      <c r="G7">
        <f t="shared" si="0"/>
        <v>0.1094017094017096</v>
      </c>
      <c r="H7">
        <f t="shared" si="0"/>
        <v>2.3809523809523808E-2</v>
      </c>
      <c r="I7">
        <f t="shared" si="0"/>
        <v>2.5641025641025689E-3</v>
      </c>
      <c r="J7">
        <f>SUM(B7:I7)</f>
        <v>0.23364118875723983</v>
      </c>
    </row>
    <row r="8" spans="2:10" x14ac:dyDescent="0.4">
      <c r="J8">
        <f>_xlfn.CHISQ.DIST(J7,6,TRUE)</f>
        <v>2.4348259939424281E-4</v>
      </c>
    </row>
    <row r="9" spans="2:10" x14ac:dyDescent="0.4">
      <c r="J9">
        <f>_xlfn.CHISQ.DIST.RT(J7,6)</f>
        <v>0.99975651740060578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Ridge</vt:lpstr>
      <vt:lpstr>Total</vt:lpstr>
      <vt:lpstr>Chi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2017-07-18T12:03:24Z</dcterms:modified>
</cp:coreProperties>
</file>