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4795" windowHeight="12105" activeTab="1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Sheet1!$A$1:$H$29</definedName>
  </definedNames>
  <calcPr calcId="145621"/>
</workbook>
</file>

<file path=xl/calcChain.xml><?xml version="1.0" encoding="utf-8"?>
<calcChain xmlns="http://schemas.openxmlformats.org/spreadsheetml/2006/main">
  <c r="I4" i="3" l="1" a="1"/>
  <c r="K4" i="3" s="1"/>
  <c r="I4" i="3"/>
  <c r="J4" i="3"/>
  <c r="J6" i="3"/>
  <c r="K6" i="3"/>
  <c r="E14" i="3" a="1"/>
  <c r="E14" i="3" s="1"/>
  <c r="I14" i="3" a="1"/>
  <c r="I9" i="3" a="1"/>
  <c r="J16" i="3" l="1"/>
  <c r="K16" i="3"/>
  <c r="J14" i="3"/>
  <c r="I14" i="3"/>
  <c r="K14" i="3"/>
  <c r="I15" i="3"/>
  <c r="J15" i="3"/>
  <c r="K15" i="3"/>
  <c r="I16" i="3"/>
  <c r="K9" i="3"/>
  <c r="I10" i="3"/>
  <c r="J10" i="3"/>
  <c r="K10" i="3"/>
  <c r="I11" i="3"/>
  <c r="J11" i="3"/>
  <c r="I9" i="3"/>
  <c r="K11" i="3"/>
  <c r="J9" i="3"/>
  <c r="I6" i="3"/>
  <c r="K5" i="3"/>
  <c r="J5" i="3"/>
  <c r="I5" i="3"/>
  <c r="F14" i="3"/>
  <c r="F16" i="3"/>
  <c r="E16" i="3"/>
  <c r="G15" i="3"/>
  <c r="F15" i="3"/>
  <c r="E15" i="3"/>
  <c r="G14" i="3"/>
  <c r="G16" i="3"/>
  <c r="A20" i="2" a="1"/>
  <c r="A9" i="3" a="1"/>
  <c r="A20" i="2" l="1"/>
  <c r="I20" i="2"/>
  <c r="D21" i="2"/>
  <c r="L21" i="2"/>
  <c r="G22" i="2"/>
  <c r="B23" i="2"/>
  <c r="J23" i="2"/>
  <c r="E24" i="2"/>
  <c r="M24" i="2"/>
  <c r="H25" i="2"/>
  <c r="C26" i="2"/>
  <c r="K26" i="2"/>
  <c r="F27" i="2"/>
  <c r="A28" i="2"/>
  <c r="I28" i="2"/>
  <c r="D29" i="2"/>
  <c r="L29" i="2"/>
  <c r="G30" i="2"/>
  <c r="B31" i="2"/>
  <c r="J31" i="2"/>
  <c r="E32" i="2"/>
  <c r="M32" i="2"/>
  <c r="H33" i="2"/>
  <c r="F21" i="2"/>
  <c r="I22" i="2"/>
  <c r="L23" i="2"/>
  <c r="B25" i="2"/>
  <c r="E26" i="2"/>
  <c r="H27" i="2"/>
  <c r="F29" i="2"/>
  <c r="I30" i="2"/>
  <c r="L31" i="2"/>
  <c r="B33" i="2"/>
  <c r="D20" i="2"/>
  <c r="G21" i="2"/>
  <c r="J22" i="2"/>
  <c r="H24" i="2"/>
  <c r="K25" i="2"/>
  <c r="A27" i="2"/>
  <c r="D28" i="2"/>
  <c r="G29" i="2"/>
  <c r="E31" i="2"/>
  <c r="C33" i="2"/>
  <c r="E20" i="2"/>
  <c r="F23" i="2"/>
  <c r="G26" i="2"/>
  <c r="H29" i="2"/>
  <c r="F31" i="2"/>
  <c r="D33" i="2"/>
  <c r="A21" i="2"/>
  <c r="L22" i="2"/>
  <c r="J24" i="2"/>
  <c r="C27" i="2"/>
  <c r="A29" i="2"/>
  <c r="L30" i="2"/>
  <c r="E33" i="2"/>
  <c r="J21" i="2"/>
  <c r="H23" i="2"/>
  <c r="A26" i="2"/>
  <c r="L27" i="2"/>
  <c r="J29" i="2"/>
  <c r="H31" i="2"/>
  <c r="C21" i="2"/>
  <c r="F22" i="2"/>
  <c r="I23" i="2"/>
  <c r="L24" i="2"/>
  <c r="B26" i="2"/>
  <c r="E27" i="2"/>
  <c r="H28" i="2"/>
  <c r="K29" i="2"/>
  <c r="A31" i="2"/>
  <c r="D32" i="2"/>
  <c r="G33" i="2"/>
  <c r="B20" i="2"/>
  <c r="J20" i="2"/>
  <c r="E21" i="2"/>
  <c r="M21" i="2"/>
  <c r="H22" i="2"/>
  <c r="C23" i="2"/>
  <c r="K23" i="2"/>
  <c r="F24" i="2"/>
  <c r="A25" i="2"/>
  <c r="I25" i="2"/>
  <c r="D26" i="2"/>
  <c r="L26" i="2"/>
  <c r="G27" i="2"/>
  <c r="B28" i="2"/>
  <c r="J28" i="2"/>
  <c r="E29" i="2"/>
  <c r="M29" i="2"/>
  <c r="H30" i="2"/>
  <c r="C31" i="2"/>
  <c r="K31" i="2"/>
  <c r="F32" i="2"/>
  <c r="A33" i="2"/>
  <c r="I33" i="2"/>
  <c r="K20" i="2"/>
  <c r="A22" i="2"/>
  <c r="D23" i="2"/>
  <c r="G24" i="2"/>
  <c r="J25" i="2"/>
  <c r="M26" i="2"/>
  <c r="C28" i="2"/>
  <c r="A30" i="2"/>
  <c r="D31" i="2"/>
  <c r="G32" i="2"/>
  <c r="J33" i="2"/>
  <c r="L20" i="2"/>
  <c r="B22" i="2"/>
  <c r="E23" i="2"/>
  <c r="C25" i="2"/>
  <c r="F26" i="2"/>
  <c r="I27" i="2"/>
  <c r="B30" i="2"/>
  <c r="M31" i="2"/>
  <c r="K33" i="2"/>
  <c r="H21" i="2"/>
  <c r="K22" i="2"/>
  <c r="I24" i="2"/>
  <c r="L25" i="2"/>
  <c r="J27" i="2"/>
  <c r="M28" i="2"/>
  <c r="K30" i="2"/>
  <c r="I32" i="2"/>
  <c r="F20" i="2"/>
  <c r="D22" i="2"/>
  <c r="B24" i="2"/>
  <c r="M25" i="2"/>
  <c r="K27" i="2"/>
  <c r="I29" i="2"/>
  <c r="B32" i="2"/>
  <c r="M33" i="2"/>
  <c r="B21" i="2"/>
  <c r="M22" i="2"/>
  <c r="K24" i="2"/>
  <c r="D27" i="2"/>
  <c r="B29" i="2"/>
  <c r="M30" i="2"/>
  <c r="K32" i="2"/>
  <c r="H20" i="2"/>
  <c r="K21" i="2"/>
  <c r="A23" i="2"/>
  <c r="D24" i="2"/>
  <c r="G25" i="2"/>
  <c r="J26" i="2"/>
  <c r="M27" i="2"/>
  <c r="C29" i="2"/>
  <c r="F30" i="2"/>
  <c r="I31" i="2"/>
  <c r="L32" i="2"/>
  <c r="C20" i="2"/>
  <c r="K28" i="2"/>
  <c r="M23" i="2"/>
  <c r="L28" i="2"/>
  <c r="J30" i="2"/>
  <c r="H32" i="2"/>
  <c r="M20" i="2"/>
  <c r="C22" i="2"/>
  <c r="A24" i="2"/>
  <c r="D25" i="2"/>
  <c r="B27" i="2"/>
  <c r="E28" i="2"/>
  <c r="C30" i="2"/>
  <c r="A32" i="2"/>
  <c r="L33" i="2"/>
  <c r="I21" i="2"/>
  <c r="G23" i="2"/>
  <c r="E25" i="2"/>
  <c r="H26" i="2"/>
  <c r="F28" i="2"/>
  <c r="D30" i="2"/>
  <c r="G31" i="2"/>
  <c r="J32" i="2"/>
  <c r="G20" i="2"/>
  <c r="E22" i="2"/>
  <c r="C24" i="2"/>
  <c r="F25" i="2"/>
  <c r="I26" i="2"/>
  <c r="G28" i="2"/>
  <c r="E30" i="2"/>
  <c r="C32" i="2"/>
  <c r="F33" i="2"/>
  <c r="A9" i="3"/>
  <c r="E9" i="3" s="1"/>
  <c r="C11" i="3"/>
  <c r="B9" i="3"/>
  <c r="F10" i="3" s="1"/>
  <c r="A12" i="3"/>
  <c r="C12" i="3"/>
  <c r="A13" i="3"/>
  <c r="B13" i="3"/>
  <c r="C13" i="3"/>
  <c r="C9" i="3"/>
  <c r="G11" i="3" s="1"/>
  <c r="B12" i="3"/>
  <c r="A10" i="3"/>
  <c r="B10" i="3"/>
  <c r="C10" i="3"/>
  <c r="A11" i="3"/>
  <c r="B11" i="3"/>
  <c r="F5" i="1" l="1"/>
  <c r="F24" i="1"/>
  <c r="F23" i="1"/>
</calcChain>
</file>

<file path=xl/sharedStrings.xml><?xml version="1.0" encoding="utf-8"?>
<sst xmlns="http://schemas.openxmlformats.org/spreadsheetml/2006/main" count="120" uniqueCount="58">
  <si>
    <t>거래일</t>
  </si>
  <si>
    <t>거래시간</t>
  </si>
  <si>
    <t>내용</t>
  </si>
  <si>
    <t>의뢰인/수취인</t>
  </si>
  <si>
    <t>입금액</t>
  </si>
  <si>
    <t>출금액</t>
  </si>
  <si>
    <t>평가금액</t>
  </si>
  <si>
    <t>처리점</t>
  </si>
  <si>
    <t>2016.02.24</t>
  </si>
  <si>
    <t>체크결제</t>
  </si>
  <si>
    <t>올리버브라운 여의도</t>
  </si>
  <si>
    <t>대외연계</t>
  </si>
  <si>
    <t>체크캐쉬백</t>
  </si>
  <si>
    <t>마트할인</t>
  </si>
  <si>
    <t>무역센터WMC</t>
  </si>
  <si>
    <t>까치분식</t>
  </si>
  <si>
    <t>2016.02.23</t>
  </si>
  <si>
    <t>체크환불</t>
  </si>
  <si>
    <t>11번가_1599-0110_11s</t>
  </si>
  <si>
    <t>(주)코리아세븐.S여의</t>
  </si>
  <si>
    <t>2016.02.22</t>
  </si>
  <si>
    <t>멘무샤</t>
  </si>
  <si>
    <t>인터파크</t>
  </si>
  <si>
    <t>2016.02.21</t>
  </si>
  <si>
    <t>2016.02.20</t>
  </si>
  <si>
    <t>CD출금</t>
  </si>
  <si>
    <t>CD공동망</t>
  </si>
  <si>
    <t>2016.02.19</t>
  </si>
  <si>
    <t>홈플러스(주)영등포점</t>
  </si>
  <si>
    <t>2016.02.18</t>
  </si>
  <si>
    <t>BKR버거킹여의도점</t>
  </si>
  <si>
    <t>2016.02.17</t>
  </si>
  <si>
    <t>(주)동원홈푸드</t>
  </si>
  <si>
    <t>2016.02.15</t>
  </si>
  <si>
    <t>킴스라이스</t>
  </si>
  <si>
    <t>2016.02.14</t>
  </si>
  <si>
    <t>라이라이</t>
  </si>
  <si>
    <t>2016.02.13</t>
  </si>
  <si>
    <t>세븐일레븐당산리슈빌</t>
  </si>
  <si>
    <t>2016.02.12</t>
  </si>
  <si>
    <t>토방</t>
  </si>
  <si>
    <t>2016.02.10</t>
  </si>
  <si>
    <t>OCB현금상환</t>
  </si>
  <si>
    <t>현대증권</t>
  </si>
  <si>
    <t>2016.02.09</t>
  </si>
  <si>
    <t>GS25당산대로점</t>
  </si>
  <si>
    <t>2016.02.04</t>
  </si>
  <si>
    <t>KTX/고속철도광명역/</t>
  </si>
  <si>
    <t>큰손원조할매순대국</t>
  </si>
  <si>
    <t>2016.02.03</t>
  </si>
  <si>
    <t>러쉬(RUSH)</t>
  </si>
  <si>
    <t>고수익캐쉬백</t>
  </si>
  <si>
    <t>2016.02.02</t>
  </si>
  <si>
    <t>철우세탁소</t>
  </si>
  <si>
    <t>대중교통할인</t>
  </si>
  <si>
    <t>C</t>
    <phoneticPr fontId="4" type="noConversion"/>
  </si>
  <si>
    <t>D0.5</t>
    <phoneticPr fontId="4" type="noConversion"/>
  </si>
  <si>
    <t>Ct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</si>
</sst>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89" formatCode="_-* #,##0.0000000_-;\-* #,##0.000000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  <charset val="129"/>
    </font>
    <font>
      <sz val="10"/>
      <name val="Arial"/>
      <family val="2"/>
    </font>
    <font>
      <sz val="8"/>
      <color theme="1"/>
      <name val="Arial"/>
      <family val="2"/>
      <charset val="129"/>
    </font>
    <font>
      <sz val="8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838383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0" borderId="0"/>
    <xf numFmtId="41" fontId="6" fillId="0" borderId="0" applyFont="0" applyFill="0" applyBorder="0" applyAlignment="0" applyProtection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3" fontId="3" fillId="0" borderId="1" xfId="0" applyNumberFormat="1" applyFont="1" applyBorder="1" applyAlignment="1">
      <alignment horizontal="righ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10" fontId="7" fillId="0" borderId="0" xfId="3" applyNumberFormat="1" applyFont="1">
      <alignment vertical="center"/>
    </xf>
    <xf numFmtId="0" fontId="8" fillId="0" borderId="0" xfId="0" applyFont="1">
      <alignment vertical="center"/>
    </xf>
    <xf numFmtId="0" fontId="8" fillId="0" borderId="2" xfId="0" applyFont="1" applyBorder="1">
      <alignment vertical="center"/>
    </xf>
    <xf numFmtId="0" fontId="8" fillId="0" borderId="3" xfId="0" applyFont="1" applyBorder="1">
      <alignment vertical="center"/>
    </xf>
    <xf numFmtId="0" fontId="8" fillId="0" borderId="4" xfId="0" applyFont="1" applyBorder="1">
      <alignment vertical="center"/>
    </xf>
    <xf numFmtId="0" fontId="8" fillId="0" borderId="5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7" xfId="0" applyFont="1" applyBorder="1">
      <alignment vertical="center"/>
    </xf>
    <xf numFmtId="0" fontId="8" fillId="0" borderId="8" xfId="0" applyFont="1" applyBorder="1">
      <alignment vertical="center"/>
    </xf>
    <xf numFmtId="0" fontId="8" fillId="0" borderId="9" xfId="0" applyFont="1" applyBorder="1">
      <alignment vertical="center"/>
    </xf>
    <xf numFmtId="189" fontId="8" fillId="0" borderId="0" xfId="1" applyNumberFormat="1" applyFont="1">
      <alignment vertical="center"/>
    </xf>
  </cellXfs>
  <cellStyles count="17">
    <cellStyle name="백분율 2" xfId="9"/>
    <cellStyle name="백분율 2 2" xfId="16"/>
    <cellStyle name="백분율 3" xfId="12"/>
    <cellStyle name="백분율 4" xfId="3"/>
    <cellStyle name="쉼표 [0]" xfId="1" builtinId="6"/>
    <cellStyle name="쉼표 [0] 2" xfId="6"/>
    <cellStyle name="쉼표 [0] 3" xfId="8"/>
    <cellStyle name="쉼표 [0] 3 2" xfId="15"/>
    <cellStyle name="쉼표 [0] 4" xfId="13"/>
    <cellStyle name="쉼표 [0] 5" xfId="4"/>
    <cellStyle name="표준" xfId="0" builtinId="0"/>
    <cellStyle name="표준 2" xfId="5"/>
    <cellStyle name="표준 3" xfId="7"/>
    <cellStyle name="표준 3 2" xfId="14"/>
    <cellStyle name="표준 4" xfId="11"/>
    <cellStyle name="표준 5" xfId="10"/>
    <cellStyle name="표준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ilcoxon Table"/>
      <sheetName val="Mann Table"/>
      <sheetName val="RSign Table"/>
      <sheetName val="Runs Table"/>
      <sheetName val="KS Table"/>
      <sheetName val="Lil Table"/>
      <sheetName val="SW Table"/>
      <sheetName val="Stud. Q Table"/>
      <sheetName val="Stud. Q Table 2"/>
      <sheetName val="Dunnett Table"/>
      <sheetName val="Sp Rho Table"/>
      <sheetName val="Ken Tau Table"/>
      <sheetName val="Durbin Table"/>
    </sheetNames>
    <definedNames>
      <definedName name="DIAGONAL"/>
      <definedName name="eVECTORS"/>
      <definedName name="MSQRT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9"/>
  <sheetViews>
    <sheetView workbookViewId="0">
      <pane ySplit="1" topLeftCell="A2" activePane="bottomLeft" state="frozen"/>
      <selection pane="bottomLeft" activeCell="F2" sqref="F2:F29"/>
    </sheetView>
  </sheetViews>
  <sheetFormatPr defaultRowHeight="16.5" x14ac:dyDescent="0.3"/>
  <cols>
    <col min="1" max="3" width="12.625" customWidth="1"/>
    <col min="4" max="4" width="20.625" customWidth="1"/>
    <col min="5" max="7" width="12.625" customWidth="1"/>
    <col min="8" max="8" width="20.625" customWidth="1"/>
  </cols>
  <sheetData>
    <row r="1" spans="1:8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thickBot="1" x14ac:dyDescent="0.35">
      <c r="A2" s="2" t="s">
        <v>8</v>
      </c>
      <c r="B2" s="3">
        <v>0.51317129629629632</v>
      </c>
      <c r="C2" s="2" t="s">
        <v>9</v>
      </c>
      <c r="D2" s="2" t="s">
        <v>10</v>
      </c>
      <c r="E2" s="4">
        <v>0</v>
      </c>
      <c r="F2" s="5">
        <v>11600</v>
      </c>
      <c r="G2" s="5">
        <v>6100267</v>
      </c>
      <c r="H2" s="2" t="s">
        <v>11</v>
      </c>
    </row>
    <row r="3" spans="1:8" ht="17.25" thickBot="1" x14ac:dyDescent="0.35">
      <c r="A3" s="2" t="s">
        <v>8</v>
      </c>
      <c r="B3" s="3">
        <v>0.4187731481481482</v>
      </c>
      <c r="C3" s="2" t="s">
        <v>12</v>
      </c>
      <c r="D3" s="2" t="s">
        <v>13</v>
      </c>
      <c r="E3" s="5">
        <v>7668</v>
      </c>
      <c r="F3" s="4">
        <v>0</v>
      </c>
      <c r="G3" s="5">
        <v>6111867</v>
      </c>
      <c r="H3" s="2" t="s">
        <v>14</v>
      </c>
    </row>
    <row r="4" spans="1:8" ht="17.25" thickBot="1" x14ac:dyDescent="0.35">
      <c r="A4" s="2" t="s">
        <v>8</v>
      </c>
      <c r="B4" s="3">
        <v>8.0324074074074065E-3</v>
      </c>
      <c r="C4" s="2" t="s">
        <v>9</v>
      </c>
      <c r="D4" s="2" t="s">
        <v>15</v>
      </c>
      <c r="E4" s="4">
        <v>0</v>
      </c>
      <c r="F4" s="5">
        <v>5000</v>
      </c>
      <c r="G4" s="5">
        <v>6104199</v>
      </c>
      <c r="H4" s="2" t="s">
        <v>11</v>
      </c>
    </row>
    <row r="5" spans="1:8" ht="17.25" thickBot="1" x14ac:dyDescent="0.35">
      <c r="A5" s="2" t="s">
        <v>16</v>
      </c>
      <c r="B5" s="3">
        <v>0.6662731481481482</v>
      </c>
      <c r="C5" s="2" t="s">
        <v>17</v>
      </c>
      <c r="D5" s="2" t="s">
        <v>18</v>
      </c>
      <c r="E5" s="5">
        <v>27710</v>
      </c>
      <c r="F5" s="6">
        <f>-E5</f>
        <v>-27710</v>
      </c>
      <c r="G5" s="5">
        <v>6108986</v>
      </c>
      <c r="H5" s="2" t="s">
        <v>11</v>
      </c>
    </row>
    <row r="6" spans="1:8" ht="17.25" thickBot="1" x14ac:dyDescent="0.35">
      <c r="A6" s="2" t="s">
        <v>16</v>
      </c>
      <c r="B6" s="3">
        <v>0.32900462962962962</v>
      </c>
      <c r="C6" s="2" t="s">
        <v>9</v>
      </c>
      <c r="D6" s="2" t="s">
        <v>19</v>
      </c>
      <c r="E6" s="4">
        <v>0</v>
      </c>
      <c r="F6" s="5">
        <v>1800</v>
      </c>
      <c r="G6" s="5">
        <v>6081276</v>
      </c>
      <c r="H6" s="2" t="s">
        <v>11</v>
      </c>
    </row>
    <row r="7" spans="1:8" ht="17.25" thickBot="1" x14ac:dyDescent="0.35">
      <c r="A7" s="2" t="s">
        <v>20</v>
      </c>
      <c r="B7" s="3">
        <v>0.89788194444444447</v>
      </c>
      <c r="C7" s="2" t="s">
        <v>9</v>
      </c>
      <c r="D7" s="2" t="s">
        <v>21</v>
      </c>
      <c r="E7" s="4">
        <v>0</v>
      </c>
      <c r="F7" s="5">
        <v>6800</v>
      </c>
      <c r="G7" s="5">
        <v>6082864</v>
      </c>
      <c r="H7" s="2" t="s">
        <v>11</v>
      </c>
    </row>
    <row r="8" spans="1:8" ht="17.25" thickBot="1" x14ac:dyDescent="0.35">
      <c r="A8" s="2" t="s">
        <v>20</v>
      </c>
      <c r="B8" s="3">
        <v>0.50524305555555549</v>
      </c>
      <c r="C8" s="2" t="s">
        <v>9</v>
      </c>
      <c r="D8" s="2" t="s">
        <v>22</v>
      </c>
      <c r="E8" s="4">
        <v>0</v>
      </c>
      <c r="F8" s="5">
        <v>54560</v>
      </c>
      <c r="G8" s="5">
        <v>6089664</v>
      </c>
      <c r="H8" s="2" t="s">
        <v>11</v>
      </c>
    </row>
    <row r="9" spans="1:8" ht="17.25" thickBot="1" x14ac:dyDescent="0.35">
      <c r="A9" s="2" t="s">
        <v>23</v>
      </c>
      <c r="B9" s="3">
        <v>0.8070949074074073</v>
      </c>
      <c r="C9" s="2" t="s">
        <v>9</v>
      </c>
      <c r="D9" s="2" t="s">
        <v>18</v>
      </c>
      <c r="E9" s="4">
        <v>0</v>
      </c>
      <c r="F9" s="5">
        <v>27710</v>
      </c>
      <c r="G9" s="5">
        <v>6144030</v>
      </c>
      <c r="H9" s="2" t="s">
        <v>11</v>
      </c>
    </row>
    <row r="10" spans="1:8" ht="17.25" hidden="1" thickBot="1" x14ac:dyDescent="0.35">
      <c r="A10" s="2" t="s">
        <v>24</v>
      </c>
      <c r="B10" s="3">
        <v>0.76732638888888882</v>
      </c>
      <c r="C10" s="2" t="s">
        <v>25</v>
      </c>
      <c r="D10" s="2"/>
      <c r="E10" s="4">
        <v>0</v>
      </c>
      <c r="F10" s="5">
        <v>100000</v>
      </c>
      <c r="G10" s="5">
        <v>6171526</v>
      </c>
      <c r="H10" s="2" t="s">
        <v>26</v>
      </c>
    </row>
    <row r="11" spans="1:8" ht="17.25" thickBot="1" x14ac:dyDescent="0.35">
      <c r="A11" s="2" t="s">
        <v>27</v>
      </c>
      <c r="B11" s="3">
        <v>0.86194444444444451</v>
      </c>
      <c r="C11" s="2" t="s">
        <v>9</v>
      </c>
      <c r="D11" s="2" t="s">
        <v>28</v>
      </c>
      <c r="E11" s="4">
        <v>0</v>
      </c>
      <c r="F11" s="5">
        <v>51120</v>
      </c>
      <c r="G11" s="5">
        <v>6271306</v>
      </c>
      <c r="H11" s="2" t="s">
        <v>11</v>
      </c>
    </row>
    <row r="12" spans="1:8" ht="17.25" thickBot="1" x14ac:dyDescent="0.35">
      <c r="A12" s="2" t="s">
        <v>29</v>
      </c>
      <c r="B12" s="3">
        <v>0.47576388888888888</v>
      </c>
      <c r="C12" s="2" t="s">
        <v>9</v>
      </c>
      <c r="D12" s="2" t="s">
        <v>30</v>
      </c>
      <c r="E12" s="4">
        <v>0</v>
      </c>
      <c r="F12" s="5">
        <v>4900</v>
      </c>
      <c r="G12" s="5">
        <v>6322205</v>
      </c>
      <c r="H12" s="2" t="s">
        <v>11</v>
      </c>
    </row>
    <row r="13" spans="1:8" ht="17.25" thickBot="1" x14ac:dyDescent="0.35">
      <c r="A13" s="2" t="s">
        <v>31</v>
      </c>
      <c r="B13" s="3">
        <v>0.354525462962963</v>
      </c>
      <c r="C13" s="2" t="s">
        <v>9</v>
      </c>
      <c r="D13" s="2" t="s">
        <v>32</v>
      </c>
      <c r="E13" s="4">
        <v>0</v>
      </c>
      <c r="F13" s="5">
        <v>2300</v>
      </c>
      <c r="G13" s="5">
        <v>6326884</v>
      </c>
      <c r="H13" s="2" t="s">
        <v>11</v>
      </c>
    </row>
    <row r="14" spans="1:8" ht="17.25" thickBot="1" x14ac:dyDescent="0.35">
      <c r="A14" s="2" t="s">
        <v>33</v>
      </c>
      <c r="B14" s="3">
        <v>0.49827546296296293</v>
      </c>
      <c r="C14" s="2" t="s">
        <v>9</v>
      </c>
      <c r="D14" s="2" t="s">
        <v>34</v>
      </c>
      <c r="E14" s="4">
        <v>0</v>
      </c>
      <c r="F14" s="5">
        <v>4500</v>
      </c>
      <c r="G14" s="5">
        <v>6328742</v>
      </c>
      <c r="H14" s="2" t="s">
        <v>11</v>
      </c>
    </row>
    <row r="15" spans="1:8" ht="17.25" thickBot="1" x14ac:dyDescent="0.35">
      <c r="A15" s="2" t="s">
        <v>33</v>
      </c>
      <c r="B15" s="3">
        <v>0.41966435185185186</v>
      </c>
      <c r="C15" s="2" t="s">
        <v>12</v>
      </c>
      <c r="D15" s="2" t="s">
        <v>13</v>
      </c>
      <c r="E15" s="5">
        <v>8167</v>
      </c>
      <c r="F15" s="4">
        <v>0</v>
      </c>
      <c r="G15" s="5">
        <v>6333242</v>
      </c>
      <c r="H15" s="2" t="s">
        <v>14</v>
      </c>
    </row>
    <row r="16" spans="1:8" ht="17.25" thickBot="1" x14ac:dyDescent="0.35">
      <c r="A16" s="2" t="s">
        <v>35</v>
      </c>
      <c r="B16" s="3">
        <v>0.48872685185185188</v>
      </c>
      <c r="C16" s="2" t="s">
        <v>9</v>
      </c>
      <c r="D16" s="2" t="s">
        <v>36</v>
      </c>
      <c r="E16" s="4">
        <v>0</v>
      </c>
      <c r="F16" s="5">
        <v>12000</v>
      </c>
      <c r="G16" s="5">
        <v>6324864</v>
      </c>
      <c r="H16" s="2" t="s">
        <v>11</v>
      </c>
    </row>
    <row r="17" spans="1:8" ht="17.25" thickBot="1" x14ac:dyDescent="0.35">
      <c r="A17" s="2" t="s">
        <v>37</v>
      </c>
      <c r="B17" s="3">
        <v>0.79317129629629635</v>
      </c>
      <c r="C17" s="2" t="s">
        <v>9</v>
      </c>
      <c r="D17" s="2" t="s">
        <v>38</v>
      </c>
      <c r="E17" s="4">
        <v>0</v>
      </c>
      <c r="F17" s="5">
        <v>2600</v>
      </c>
      <c r="G17" s="5">
        <v>6336652</v>
      </c>
      <c r="H17" s="2" t="s">
        <v>11</v>
      </c>
    </row>
    <row r="18" spans="1:8" ht="17.25" thickBot="1" x14ac:dyDescent="0.35">
      <c r="A18" s="2" t="s">
        <v>39</v>
      </c>
      <c r="B18" s="3">
        <v>0.50663194444444448</v>
      </c>
      <c r="C18" s="2" t="s">
        <v>9</v>
      </c>
      <c r="D18" s="2" t="s">
        <v>40</v>
      </c>
      <c r="E18" s="4">
        <v>0</v>
      </c>
      <c r="F18" s="5">
        <v>23000</v>
      </c>
      <c r="G18" s="5">
        <v>6339030</v>
      </c>
      <c r="H18" s="2" t="s">
        <v>11</v>
      </c>
    </row>
    <row r="19" spans="1:8" ht="17.25" thickBot="1" x14ac:dyDescent="0.35">
      <c r="A19" s="2" t="s">
        <v>41</v>
      </c>
      <c r="B19" s="3">
        <v>0.88193287037037038</v>
      </c>
      <c r="C19" s="2" t="s">
        <v>9</v>
      </c>
      <c r="D19" s="2" t="s">
        <v>15</v>
      </c>
      <c r="E19" s="4">
        <v>0</v>
      </c>
      <c r="F19" s="5">
        <v>5000</v>
      </c>
      <c r="G19" s="5">
        <v>6361604</v>
      </c>
      <c r="H19" s="2" t="s">
        <v>11</v>
      </c>
    </row>
    <row r="20" spans="1:8" ht="17.25" thickBot="1" x14ac:dyDescent="0.35">
      <c r="A20" s="2" t="s">
        <v>41</v>
      </c>
      <c r="B20" s="3">
        <v>0.55717592592592591</v>
      </c>
      <c r="C20" s="2" t="s">
        <v>9</v>
      </c>
      <c r="D20" s="2" t="s">
        <v>28</v>
      </c>
      <c r="E20" s="4">
        <v>0</v>
      </c>
      <c r="F20" s="5">
        <v>54450</v>
      </c>
      <c r="G20" s="5">
        <v>6366604</v>
      </c>
      <c r="H20" s="2" t="s">
        <v>11</v>
      </c>
    </row>
    <row r="21" spans="1:8" ht="17.25" hidden="1" thickBot="1" x14ac:dyDescent="0.35">
      <c r="A21" s="2" t="s">
        <v>41</v>
      </c>
      <c r="B21" s="3">
        <v>0.50861111111111112</v>
      </c>
      <c r="C21" s="2" t="s">
        <v>42</v>
      </c>
      <c r="D21" s="2"/>
      <c r="E21" s="4">
        <v>22</v>
      </c>
      <c r="F21" s="4">
        <v>0</v>
      </c>
      <c r="G21" s="5">
        <v>6421055</v>
      </c>
      <c r="H21" s="2" t="s">
        <v>43</v>
      </c>
    </row>
    <row r="22" spans="1:8" ht="17.25" thickBot="1" x14ac:dyDescent="0.35">
      <c r="A22" s="2" t="s">
        <v>44</v>
      </c>
      <c r="B22" s="3">
        <v>0.91296296296296298</v>
      </c>
      <c r="C22" s="2" t="s">
        <v>9</v>
      </c>
      <c r="D22" s="2" t="s">
        <v>45</v>
      </c>
      <c r="E22" s="4">
        <v>0</v>
      </c>
      <c r="F22" s="5">
        <v>1100</v>
      </c>
      <c r="G22" s="5">
        <v>6420807</v>
      </c>
      <c r="H22" s="2" t="s">
        <v>11</v>
      </c>
    </row>
    <row r="23" spans="1:8" ht="17.25" thickBot="1" x14ac:dyDescent="0.35">
      <c r="A23" s="2" t="s">
        <v>46</v>
      </c>
      <c r="B23" s="3">
        <v>0.41840277777777773</v>
      </c>
      <c r="C23" s="2" t="s">
        <v>17</v>
      </c>
      <c r="D23" s="2" t="s">
        <v>47</v>
      </c>
      <c r="E23" s="5">
        <v>46300</v>
      </c>
      <c r="F23" s="6">
        <f>-E23</f>
        <v>-46300</v>
      </c>
      <c r="G23" s="5">
        <v>6420812</v>
      </c>
      <c r="H23" s="2" t="s">
        <v>14</v>
      </c>
    </row>
    <row r="24" spans="1:8" ht="17.25" thickBot="1" x14ac:dyDescent="0.35">
      <c r="A24" s="2" t="s">
        <v>46</v>
      </c>
      <c r="B24" s="3">
        <v>0.41840277777777773</v>
      </c>
      <c r="C24" s="2" t="s">
        <v>17</v>
      </c>
      <c r="D24" s="2" t="s">
        <v>47</v>
      </c>
      <c r="E24" s="5">
        <v>23100</v>
      </c>
      <c r="F24" s="6">
        <f>-E24</f>
        <v>-23100</v>
      </c>
      <c r="G24" s="5">
        <v>6374512</v>
      </c>
      <c r="H24" s="2" t="s">
        <v>14</v>
      </c>
    </row>
    <row r="25" spans="1:8" ht="17.25" thickBot="1" x14ac:dyDescent="0.35">
      <c r="A25" s="2" t="s">
        <v>46</v>
      </c>
      <c r="B25" s="3">
        <v>2.2152777777777775E-2</v>
      </c>
      <c r="C25" s="2" t="s">
        <v>9</v>
      </c>
      <c r="D25" s="2" t="s">
        <v>48</v>
      </c>
      <c r="E25" s="4">
        <v>0</v>
      </c>
      <c r="F25" s="5">
        <v>6000</v>
      </c>
      <c r="G25" s="5">
        <v>6351412</v>
      </c>
      <c r="H25" s="2" t="s">
        <v>11</v>
      </c>
    </row>
    <row r="26" spans="1:8" ht="17.25" thickBot="1" x14ac:dyDescent="0.35">
      <c r="A26" s="2" t="s">
        <v>49</v>
      </c>
      <c r="B26" s="3">
        <v>0.50009259259259264</v>
      </c>
      <c r="C26" s="2" t="s">
        <v>9</v>
      </c>
      <c r="D26" s="2" t="s">
        <v>50</v>
      </c>
      <c r="E26" s="4">
        <v>0</v>
      </c>
      <c r="F26" s="5">
        <v>7000</v>
      </c>
      <c r="G26" s="5">
        <v>6357190</v>
      </c>
      <c r="H26" s="2" t="s">
        <v>11</v>
      </c>
    </row>
    <row r="27" spans="1:8" ht="17.25" hidden="1" thickBot="1" x14ac:dyDescent="0.35">
      <c r="A27" s="2" t="s">
        <v>49</v>
      </c>
      <c r="B27" s="3">
        <v>0.33614583333333337</v>
      </c>
      <c r="C27" s="2" t="s">
        <v>51</v>
      </c>
      <c r="D27" s="2"/>
      <c r="E27" s="5">
        <v>7700</v>
      </c>
      <c r="F27" s="4">
        <v>0</v>
      </c>
      <c r="G27" s="5">
        <v>6364190</v>
      </c>
      <c r="H27" s="2" t="s">
        <v>43</v>
      </c>
    </row>
    <row r="28" spans="1:8" ht="17.25" thickBot="1" x14ac:dyDescent="0.35">
      <c r="A28" s="2" t="s">
        <v>52</v>
      </c>
      <c r="B28" s="3">
        <v>0.89401620370370372</v>
      </c>
      <c r="C28" s="2" t="s">
        <v>9</v>
      </c>
      <c r="D28" s="2" t="s">
        <v>53</v>
      </c>
      <c r="E28" s="4">
        <v>0</v>
      </c>
      <c r="F28" s="5">
        <v>10500</v>
      </c>
      <c r="G28" s="5">
        <v>6356268</v>
      </c>
      <c r="H28" s="2" t="s">
        <v>11</v>
      </c>
    </row>
    <row r="29" spans="1:8" x14ac:dyDescent="0.3">
      <c r="A29" s="2" t="s">
        <v>52</v>
      </c>
      <c r="B29" s="3">
        <v>0.41983796296296294</v>
      </c>
      <c r="C29" s="2" t="s">
        <v>12</v>
      </c>
      <c r="D29" s="2" t="s">
        <v>54</v>
      </c>
      <c r="E29" s="5">
        <v>2628</v>
      </c>
      <c r="F29" s="4">
        <v>0</v>
      </c>
      <c r="G29" s="5">
        <v>6366768</v>
      </c>
      <c r="H29" s="2" t="s">
        <v>14</v>
      </c>
    </row>
  </sheetData>
  <autoFilter ref="A1:H29">
    <filterColumn colId="2">
      <filters>
        <filter val="체크결제"/>
        <filter val="체크캐쉬백"/>
        <filter val="체크환불"/>
      </filters>
    </filterColumn>
  </autoFilter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/>
  </sheetViews>
  <sheetFormatPr defaultColWidth="8.625" defaultRowHeight="16.5" x14ac:dyDescent="0.3"/>
  <cols>
    <col min="1" max="13" width="8.625" style="8" customWidth="1"/>
    <col min="14" max="14" width="8.75" bestFit="1" customWidth="1"/>
  </cols>
  <sheetData>
    <row r="1" spans="1:13" x14ac:dyDescent="0.3">
      <c r="A1" s="7">
        <v>2.4775031059111687E-2</v>
      </c>
      <c r="B1" s="7">
        <v>7.8790877553252259E-3</v>
      </c>
      <c r="C1" s="7">
        <v>1.6933853144918461E-2</v>
      </c>
      <c r="D1" s="7">
        <v>2.9277018861018998E-2</v>
      </c>
      <c r="E1" s="7">
        <v>2.6238900351131435E-2</v>
      </c>
      <c r="F1" s="7">
        <v>-5.8810534523536741E-5</v>
      </c>
      <c r="G1" s="7">
        <v>-4.8381428596649679E-4</v>
      </c>
      <c r="H1" s="7">
        <v>-5.3460262332438128E-4</v>
      </c>
      <c r="I1" s="7">
        <v>-3.5479779181407408E-5</v>
      </c>
      <c r="J1" s="7">
        <v>6.0811591296540566E-3</v>
      </c>
      <c r="K1" s="7">
        <v>3.4275430381732735E-3</v>
      </c>
      <c r="L1" s="7">
        <v>4.6664759706557925E-3</v>
      </c>
      <c r="M1" s="7">
        <v>8.2900038519577706E-3</v>
      </c>
    </row>
    <row r="2" spans="1:13" x14ac:dyDescent="0.3">
      <c r="A2" s="7">
        <v>7.8790877553252259E-3</v>
      </c>
      <c r="B2" s="7">
        <v>3.6784313514743282E-2</v>
      </c>
      <c r="C2" s="7">
        <v>2.6926516964533513E-2</v>
      </c>
      <c r="D2" s="7">
        <v>1.0215450947976075E-2</v>
      </c>
      <c r="E2" s="7">
        <v>1.9941465094085932E-2</v>
      </c>
      <c r="F2" s="7">
        <v>-3.6937761025654586E-5</v>
      </c>
      <c r="G2" s="7">
        <v>-5.3663120957979104E-5</v>
      </c>
      <c r="H2" s="7">
        <v>-1.8530416586248237E-3</v>
      </c>
      <c r="I2" s="7">
        <v>-2.3231249492017939E-4</v>
      </c>
      <c r="J2" s="7">
        <v>6.7419201114728329E-3</v>
      </c>
      <c r="K2" s="7">
        <v>4.2488686216705512E-3</v>
      </c>
      <c r="L2" s="7">
        <v>7.2362772700208184E-3</v>
      </c>
      <c r="M2" s="7">
        <v>2.8548958798609088E-2</v>
      </c>
    </row>
    <row r="3" spans="1:13" x14ac:dyDescent="0.3">
      <c r="A3" s="7">
        <v>1.6933853144918461E-2</v>
      </c>
      <c r="B3" s="7">
        <v>2.6926516964533513E-2</v>
      </c>
      <c r="C3" s="7">
        <v>6.4280236690485729E-2</v>
      </c>
      <c r="D3" s="7">
        <v>2.8951236096508175E-2</v>
      </c>
      <c r="E3" s="7">
        <v>3.3672588896644366E-2</v>
      </c>
      <c r="F3" s="7">
        <v>-8.524468316855993E-5</v>
      </c>
      <c r="G3" s="7">
        <v>-1.4119069800002163E-4</v>
      </c>
      <c r="H3" s="7">
        <v>-1.7080274540082433E-3</v>
      </c>
      <c r="I3" s="7">
        <v>2.0123544264043951E-4</v>
      </c>
      <c r="J3" s="7">
        <v>1.1898449518203234E-2</v>
      </c>
      <c r="K3" s="7">
        <v>7.1766699033979997E-3</v>
      </c>
      <c r="L3" s="7">
        <v>1.1464965877918858E-2</v>
      </c>
      <c r="M3" s="7">
        <v>2.6345748179069022E-2</v>
      </c>
    </row>
    <row r="4" spans="1:13" x14ac:dyDescent="0.3">
      <c r="A4" s="7">
        <v>2.9277018861018998E-2</v>
      </c>
      <c r="B4" s="7">
        <v>1.0215450947976075E-2</v>
      </c>
      <c r="C4" s="7">
        <v>2.8951236096508175E-2</v>
      </c>
      <c r="D4" s="7">
        <v>7.9938461861556384E-2</v>
      </c>
      <c r="E4" s="7">
        <v>3.9627248210696193E-2</v>
      </c>
      <c r="F4" s="7">
        <v>-3.6002811612789466E-5</v>
      </c>
      <c r="G4" s="7">
        <v>-6.012690072889652E-4</v>
      </c>
      <c r="H4" s="7">
        <v>-4.9961684306981094E-4</v>
      </c>
      <c r="I4" s="7">
        <v>5.1903492023315729E-4</v>
      </c>
      <c r="J4" s="7">
        <v>9.358176551325861E-3</v>
      </c>
      <c r="K4" s="7">
        <v>5.4851789428914804E-3</v>
      </c>
      <c r="L4" s="7">
        <v>4.985992866319836E-3</v>
      </c>
      <c r="M4" s="7">
        <v>1.5490225797435805E-2</v>
      </c>
    </row>
    <row r="5" spans="1:13" x14ac:dyDescent="0.3">
      <c r="A5" s="7">
        <v>2.6238900351131435E-2</v>
      </c>
      <c r="B5" s="7">
        <v>1.9941465094085932E-2</v>
      </c>
      <c r="C5" s="7">
        <v>3.3672588896644366E-2</v>
      </c>
      <c r="D5" s="7">
        <v>3.9627248210696193E-2</v>
      </c>
      <c r="E5" s="7">
        <v>4.4879988132946226E-2</v>
      </c>
      <c r="F5" s="7">
        <v>-5.4857891937099733E-5</v>
      </c>
      <c r="G5" s="7">
        <v>-3.8853301150046891E-4</v>
      </c>
      <c r="H5" s="7">
        <v>-8.497441612423033E-4</v>
      </c>
      <c r="I5" s="7">
        <v>1.1370367572791085E-4</v>
      </c>
      <c r="J5" s="7">
        <v>1.0124752908028755E-2</v>
      </c>
      <c r="K5" s="7">
        <v>6.8531370072790849E-3</v>
      </c>
      <c r="L5" s="7">
        <v>9.2138234966368197E-3</v>
      </c>
      <c r="M5" s="7">
        <v>1.8418401593673202E-2</v>
      </c>
    </row>
    <row r="6" spans="1:13" x14ac:dyDescent="0.3">
      <c r="A6" s="7">
        <v>-5.8810534523536741E-5</v>
      </c>
      <c r="B6" s="7">
        <v>-3.6937761025654586E-5</v>
      </c>
      <c r="C6" s="7">
        <v>-8.524468316855993E-5</v>
      </c>
      <c r="D6" s="7">
        <v>-3.6002811612789466E-5</v>
      </c>
      <c r="E6" s="7">
        <v>-5.4857891937099733E-5</v>
      </c>
      <c r="F6" s="7">
        <v>2.9232363702373143E-6</v>
      </c>
      <c r="G6" s="7">
        <v>9.0040293013863436E-6</v>
      </c>
      <c r="H6" s="7">
        <v>1.3434342320569388E-5</v>
      </c>
      <c r="I6" s="7">
        <v>1.3710330916173652E-5</v>
      </c>
      <c r="J6" s="7">
        <v>-1.8584516739227071E-5</v>
      </c>
      <c r="K6" s="7">
        <v>-2.3313504711356827E-6</v>
      </c>
      <c r="L6" s="7">
        <v>-6.9364229992339449E-6</v>
      </c>
      <c r="M6" s="7">
        <v>-6.4175496906107485E-6</v>
      </c>
    </row>
    <row r="7" spans="1:13" x14ac:dyDescent="0.3">
      <c r="A7" s="7">
        <v>-4.8381428596649679E-4</v>
      </c>
      <c r="B7" s="7">
        <v>-5.3663120957979104E-5</v>
      </c>
      <c r="C7" s="7">
        <v>-1.4119069800002163E-4</v>
      </c>
      <c r="D7" s="7">
        <v>-6.012690072889652E-4</v>
      </c>
      <c r="E7" s="7">
        <v>-3.8853301150046891E-4</v>
      </c>
      <c r="F7" s="7">
        <v>9.0040293013863436E-6</v>
      </c>
      <c r="G7" s="7">
        <v>1.0279410274239995E-4</v>
      </c>
      <c r="H7" s="7">
        <v>5.2674312002108276E-5</v>
      </c>
      <c r="I7" s="7">
        <v>1.0752977991042698E-4</v>
      </c>
      <c r="J7" s="7">
        <v>-1.7250934908467092E-4</v>
      </c>
      <c r="K7" s="7">
        <v>9.0220312608370171E-7</v>
      </c>
      <c r="L7" s="7">
        <v>4.8398211649671449E-5</v>
      </c>
      <c r="M7" s="7">
        <v>1.1102571689150115E-4</v>
      </c>
    </row>
    <row r="8" spans="1:13" x14ac:dyDescent="0.3">
      <c r="A8" s="7">
        <v>-5.3460262332438128E-4</v>
      </c>
      <c r="B8" s="7">
        <v>-1.8530416586248237E-3</v>
      </c>
      <c r="C8" s="7">
        <v>-1.7080274540082433E-3</v>
      </c>
      <c r="D8" s="7">
        <v>-4.9961684306981094E-4</v>
      </c>
      <c r="E8" s="7">
        <v>-8.497441612423033E-4</v>
      </c>
      <c r="F8" s="7">
        <v>1.3434342320569388E-5</v>
      </c>
      <c r="G8" s="7">
        <v>5.2674312002108276E-5</v>
      </c>
      <c r="H8" s="7">
        <v>1.1328796892054471E-3</v>
      </c>
      <c r="I8" s="7">
        <v>7.4582732146755767E-4</v>
      </c>
      <c r="J8" s="7">
        <v>-4.4667554702394806E-4</v>
      </c>
      <c r="K8" s="7">
        <v>3.7292317985043991E-5</v>
      </c>
      <c r="L8" s="7">
        <v>-5.6818494840786809E-4</v>
      </c>
      <c r="M8" s="7">
        <v>-3.7100730138342936E-4</v>
      </c>
    </row>
    <row r="9" spans="1:13" x14ac:dyDescent="0.3">
      <c r="A9" s="7">
        <v>-3.5479779181407408E-5</v>
      </c>
      <c r="B9" s="7">
        <v>-2.3231249492017939E-4</v>
      </c>
      <c r="C9" s="7">
        <v>2.0123544264043951E-4</v>
      </c>
      <c r="D9" s="7">
        <v>5.1903492023315729E-4</v>
      </c>
      <c r="E9" s="7">
        <v>1.1370367572791085E-4</v>
      </c>
      <c r="F9" s="7">
        <v>1.3710330916173652E-5</v>
      </c>
      <c r="G9" s="7">
        <v>1.0752977991042698E-4</v>
      </c>
      <c r="H9" s="7">
        <v>7.4582732146755767E-4</v>
      </c>
      <c r="I9" s="7">
        <v>1.2442210664259524E-3</v>
      </c>
      <c r="J9" s="7">
        <v>-1.1428410942255381E-4</v>
      </c>
      <c r="K9" s="7">
        <v>3.5811001660825023E-4</v>
      </c>
      <c r="L9" s="7">
        <v>-2.5381290613401295E-4</v>
      </c>
      <c r="M9" s="7">
        <v>7.8747014382068699E-4</v>
      </c>
    </row>
    <row r="10" spans="1:13" x14ac:dyDescent="0.3">
      <c r="A10" s="7">
        <v>6.0811591296540566E-3</v>
      </c>
      <c r="B10" s="7">
        <v>6.7419201114728329E-3</v>
      </c>
      <c r="C10" s="7">
        <v>1.1898449518203234E-2</v>
      </c>
      <c r="D10" s="7">
        <v>9.358176551325861E-3</v>
      </c>
      <c r="E10" s="7">
        <v>1.0124752908028755E-2</v>
      </c>
      <c r="F10" s="7">
        <v>-1.8584516739227071E-5</v>
      </c>
      <c r="G10" s="7">
        <v>-1.7250934908467092E-4</v>
      </c>
      <c r="H10" s="7">
        <v>-4.4667554702394806E-4</v>
      </c>
      <c r="I10" s="7">
        <v>-1.1428410942255381E-4</v>
      </c>
      <c r="J10" s="7">
        <v>5.724635702757724E-3</v>
      </c>
      <c r="K10" s="7">
        <v>2.6433386393930553E-3</v>
      </c>
      <c r="L10" s="7">
        <v>2.6388329619340695E-3</v>
      </c>
      <c r="M10" s="7">
        <v>6.6217361819332996E-3</v>
      </c>
    </row>
    <row r="11" spans="1:13" x14ac:dyDescent="0.3">
      <c r="A11" s="7">
        <v>3.4275430381732735E-3</v>
      </c>
      <c r="B11" s="7">
        <v>4.2488686216705512E-3</v>
      </c>
      <c r="C11" s="7">
        <v>7.1766699033979997E-3</v>
      </c>
      <c r="D11" s="7">
        <v>5.4851789428914804E-3</v>
      </c>
      <c r="E11" s="7">
        <v>6.8531370072790849E-3</v>
      </c>
      <c r="F11" s="7">
        <v>-2.3313504711356827E-6</v>
      </c>
      <c r="G11" s="7">
        <v>9.0220312608370171E-7</v>
      </c>
      <c r="H11" s="7">
        <v>3.7292317985043991E-5</v>
      </c>
      <c r="I11" s="7">
        <v>3.5811001660825023E-4</v>
      </c>
      <c r="J11" s="7">
        <v>2.6433386393930553E-3</v>
      </c>
      <c r="K11" s="7">
        <v>2.318648219701301E-3</v>
      </c>
      <c r="L11" s="7">
        <v>1.59887680054081E-3</v>
      </c>
      <c r="M11" s="7">
        <v>4.3174091752227941E-3</v>
      </c>
    </row>
    <row r="12" spans="1:13" x14ac:dyDescent="0.3">
      <c r="A12" s="7">
        <v>4.6664759706557925E-3</v>
      </c>
      <c r="B12" s="7">
        <v>7.2362772700208184E-3</v>
      </c>
      <c r="C12" s="7">
        <v>1.1464965877918858E-2</v>
      </c>
      <c r="D12" s="7">
        <v>4.985992866319836E-3</v>
      </c>
      <c r="E12" s="7">
        <v>9.2138234966368197E-3</v>
      </c>
      <c r="F12" s="7">
        <v>-6.9364229992339449E-6</v>
      </c>
      <c r="G12" s="7">
        <v>4.8398211649671449E-5</v>
      </c>
      <c r="H12" s="7">
        <v>-5.6818494840786809E-4</v>
      </c>
      <c r="I12" s="7">
        <v>-2.5381290613401295E-4</v>
      </c>
      <c r="J12" s="7">
        <v>2.6388329619340695E-3</v>
      </c>
      <c r="K12" s="7">
        <v>1.59887680054081E-3</v>
      </c>
      <c r="L12" s="7">
        <v>1.1271947770570627E-2</v>
      </c>
      <c r="M12" s="7">
        <v>6.4630753572596988E-3</v>
      </c>
    </row>
    <row r="13" spans="1:13" x14ac:dyDescent="0.3">
      <c r="A13" s="7">
        <v>8.2900038519577706E-3</v>
      </c>
      <c r="B13" s="7">
        <v>2.8548958798609088E-2</v>
      </c>
      <c r="C13" s="7">
        <v>2.6345748179069022E-2</v>
      </c>
      <c r="D13" s="7">
        <v>1.5490225797435805E-2</v>
      </c>
      <c r="E13" s="7">
        <v>1.8418401593673202E-2</v>
      </c>
      <c r="F13" s="7">
        <v>-6.4175496906107485E-6</v>
      </c>
      <c r="G13" s="7">
        <v>1.1102571689150115E-4</v>
      </c>
      <c r="H13" s="7">
        <v>-3.7100730138342936E-4</v>
      </c>
      <c r="I13" s="7">
        <v>7.8747014382068699E-4</v>
      </c>
      <c r="J13" s="7">
        <v>6.6217361819332996E-3</v>
      </c>
      <c r="K13" s="7">
        <v>4.3174091752227941E-3</v>
      </c>
      <c r="L13" s="7">
        <v>6.4630753572596988E-3</v>
      </c>
      <c r="M13" s="7">
        <v>3.8414395757627139E-2</v>
      </c>
    </row>
    <row r="20" spans="1:13" x14ac:dyDescent="0.3">
      <c r="A20" s="18">
        <f t="array" ref="A20:M33">[1]!eVECTORS(A1:M13)</f>
        <v>0.1753872189208367</v>
      </c>
      <c r="B20" s="18">
        <v>6.1903802296043559E-2</v>
      </c>
      <c r="C20" s="18">
        <v>2.6444245245134338E-2</v>
      </c>
      <c r="D20" s="18">
        <v>1.8655208747414505E-2</v>
      </c>
      <c r="E20" s="18">
        <v>8.633583193816536E-3</v>
      </c>
      <c r="F20" s="18">
        <v>8.2718979274682223E-3</v>
      </c>
      <c r="G20" s="18">
        <v>5.5680989838290231E-3</v>
      </c>
      <c r="H20" s="18">
        <v>3.1203954628688858E-3</v>
      </c>
      <c r="I20" s="18">
        <v>1.8098868495734859E-3</v>
      </c>
      <c r="J20" s="18">
        <v>6.2079453491701924E-4</v>
      </c>
      <c r="K20" s="18">
        <v>3.7842906311188486E-4</v>
      </c>
      <c r="L20" s="18">
        <v>7.5000469709681422E-5</v>
      </c>
      <c r="M20" s="18">
        <v>1.915109519897788E-6</v>
      </c>
    </row>
    <row r="21" spans="1:13" x14ac:dyDescent="0.3">
      <c r="A21" s="9">
        <v>0.27685559588578063</v>
      </c>
      <c r="B21" s="10">
        <v>-0.21681895266595025</v>
      </c>
      <c r="C21" s="10">
        <v>3.7399774274900752E-2</v>
      </c>
      <c r="D21" s="10">
        <v>-0.49256543668613323</v>
      </c>
      <c r="E21" s="10">
        <v>-0.32647662353940726</v>
      </c>
      <c r="F21" s="10">
        <v>-0.13841448711077817</v>
      </c>
      <c r="G21" s="10">
        <v>0.70477194752707661</v>
      </c>
      <c r="H21" s="10">
        <v>1.7605112077515462E-2</v>
      </c>
      <c r="I21" s="10">
        <v>8.0741574261731439E-2</v>
      </c>
      <c r="J21" s="10">
        <v>4.818473510645957E-2</v>
      </c>
      <c r="K21" s="10">
        <v>1.7461854785891837E-2</v>
      </c>
      <c r="L21" s="10">
        <v>2.0340855513223594E-2</v>
      </c>
      <c r="M21" s="11">
        <v>-1.5610953337858668E-3</v>
      </c>
    </row>
    <row r="22" spans="1:13" x14ac:dyDescent="0.3">
      <c r="A22" s="12">
        <v>0.29064686995218647</v>
      </c>
      <c r="B22" s="13">
        <v>0.46650037044422527</v>
      </c>
      <c r="C22" s="13">
        <v>-0.38202847414496804</v>
      </c>
      <c r="D22" s="13">
        <v>-0.13002588985264968</v>
      </c>
      <c r="E22" s="13">
        <v>0.65845193860785767</v>
      </c>
      <c r="F22" s="13">
        <v>-0.18837135471370528</v>
      </c>
      <c r="G22" s="13">
        <v>0.21168893477776071</v>
      </c>
      <c r="H22" s="13">
        <v>1.7089715611082683E-2</v>
      </c>
      <c r="I22" s="13">
        <v>0.1347942766097911</v>
      </c>
      <c r="J22" s="13">
        <v>-3.0490378029755658E-2</v>
      </c>
      <c r="K22" s="13">
        <v>4.1488662732317827E-2</v>
      </c>
      <c r="L22" s="13">
        <v>9.0470292774763733E-3</v>
      </c>
      <c r="M22" s="14">
        <v>-1.000976613688867E-4</v>
      </c>
    </row>
    <row r="23" spans="1:13" x14ac:dyDescent="0.3">
      <c r="A23" s="12">
        <v>0.48716877287303895</v>
      </c>
      <c r="B23" s="13">
        <v>0.34498788849197343</v>
      </c>
      <c r="C23" s="13">
        <v>0.68914403373031663</v>
      </c>
      <c r="D23" s="13">
        <v>0.36887968804025645</v>
      </c>
      <c r="E23" s="13">
        <v>-5.0595131983686828E-2</v>
      </c>
      <c r="F23" s="13">
        <v>-0.10393627400959222</v>
      </c>
      <c r="G23" s="13">
        <v>8.8850665245196248E-2</v>
      </c>
      <c r="H23" s="13">
        <v>0.10507650389967221</v>
      </c>
      <c r="I23" s="13">
        <v>7.0993297181962322E-3</v>
      </c>
      <c r="J23" s="13">
        <v>-7.5672533109482328E-3</v>
      </c>
      <c r="K23" s="13">
        <v>1.5778675545493618E-2</v>
      </c>
      <c r="L23" s="13">
        <v>-6.1643616027388947E-4</v>
      </c>
      <c r="M23" s="14">
        <v>-1.7552304954840531E-3</v>
      </c>
    </row>
    <row r="24" spans="1:13" x14ac:dyDescent="0.3">
      <c r="A24" s="12">
        <v>0.52235354516866217</v>
      </c>
      <c r="B24" s="13">
        <v>-0.65319612080172618</v>
      </c>
      <c r="C24" s="13">
        <v>-0.25313555586199954</v>
      </c>
      <c r="D24" s="13">
        <v>0.44016151938986747</v>
      </c>
      <c r="E24" s="13">
        <v>0.18788713850484212</v>
      </c>
      <c r="F24" s="13">
        <v>8.222927075462648E-2</v>
      </c>
      <c r="G24" s="13">
        <v>1.5983303991647872E-2</v>
      </c>
      <c r="H24" s="13">
        <v>-5.6951854377278966E-3</v>
      </c>
      <c r="I24" s="13">
        <v>1.2710006892466057E-2</v>
      </c>
      <c r="J24" s="13">
        <v>7.1596903777032912E-3</v>
      </c>
      <c r="K24" s="13">
        <v>9.4419694929272231E-3</v>
      </c>
      <c r="L24" s="13">
        <v>2.8145134109018532E-3</v>
      </c>
      <c r="M24" s="14">
        <v>9.0563952761391682E-4</v>
      </c>
    </row>
    <row r="25" spans="1:13" x14ac:dyDescent="0.3">
      <c r="A25" s="12">
        <v>0.44910137477892897</v>
      </c>
      <c r="B25" s="13">
        <v>-9.8808191887914371E-2</v>
      </c>
      <c r="C25" s="13">
        <v>8.9281455930014547E-2</v>
      </c>
      <c r="D25" s="13">
        <v>-0.58535442719068331</v>
      </c>
      <c r="E25" s="13">
        <v>2.4536181011943592E-3</v>
      </c>
      <c r="F25" s="13">
        <v>-7.4710885681281439E-2</v>
      </c>
      <c r="G25" s="13">
        <v>-0.61937447445214777</v>
      </c>
      <c r="H25" s="13">
        <v>0.16987377414477906</v>
      </c>
      <c r="I25" s="13">
        <v>-0.10961311790443469</v>
      </c>
      <c r="J25" s="13">
        <v>-8.019323219111088E-2</v>
      </c>
      <c r="K25" s="13">
        <v>-3.7514720722397428E-2</v>
      </c>
      <c r="L25" s="13">
        <v>-3.2941848799208002E-3</v>
      </c>
      <c r="M25" s="14">
        <v>3.7566711105779327E-4</v>
      </c>
    </row>
    <row r="26" spans="1:13" x14ac:dyDescent="0.3">
      <c r="A26" s="12">
        <v>-6.6944360619889212E-4</v>
      </c>
      <c r="B26" s="13">
        <v>-1.4759280727457064E-4</v>
      </c>
      <c r="C26" s="13">
        <v>-1.5654224694769364E-3</v>
      </c>
      <c r="D26" s="13">
        <v>1.085155116696342E-3</v>
      </c>
      <c r="E26" s="13">
        <v>-8.356116637311204E-4</v>
      </c>
      <c r="F26" s="13">
        <v>2.252754268502348E-3</v>
      </c>
      <c r="G26" s="13">
        <v>-4.5523404546800057E-3</v>
      </c>
      <c r="H26" s="13">
        <v>-2.4138264607946226E-4</v>
      </c>
      <c r="I26" s="13">
        <v>7.9813287339656636E-3</v>
      </c>
      <c r="J26" s="13">
        <v>1.9076569698579923E-3</v>
      </c>
      <c r="K26" s="13">
        <v>-3.7830940829876769E-3</v>
      </c>
      <c r="L26" s="13">
        <v>8.7147714228252626E-2</v>
      </c>
      <c r="M26" s="14">
        <v>-0.99613903149867433</v>
      </c>
    </row>
    <row r="27" spans="1:13" x14ac:dyDescent="0.3">
      <c r="A27" s="12">
        <v>-3.9354272123381393E-3</v>
      </c>
      <c r="B27" s="13">
        <v>8.1826678864131679E-3</v>
      </c>
      <c r="C27" s="13">
        <v>-1.6741101370394964E-3</v>
      </c>
      <c r="D27" s="13">
        <v>9.7309831503686571E-3</v>
      </c>
      <c r="E27" s="13">
        <v>-6.7879223309728065E-3</v>
      </c>
      <c r="F27" s="13">
        <v>1.6750267646755527E-2</v>
      </c>
      <c r="G27" s="13">
        <v>-2.6643751286989235E-2</v>
      </c>
      <c r="H27" s="13">
        <v>2.6402425721377853E-2</v>
      </c>
      <c r="I27" s="13">
        <v>5.7922299434256926E-2</v>
      </c>
      <c r="J27" s="13">
        <v>6.6073699657152776E-2</v>
      </c>
      <c r="K27" s="13">
        <v>-9.5093219633682877E-2</v>
      </c>
      <c r="L27" s="13">
        <v>0.98674981474596102</v>
      </c>
      <c r="M27" s="14">
        <v>8.7451660241777904E-2</v>
      </c>
    </row>
    <row r="28" spans="1:13" x14ac:dyDescent="0.3">
      <c r="A28" s="12">
        <v>-1.3705793007118034E-2</v>
      </c>
      <c r="B28" s="13">
        <v>-1.8918790500005573E-2</v>
      </c>
      <c r="C28" s="13">
        <v>-1.3165016786146743E-2</v>
      </c>
      <c r="D28" s="13">
        <v>1.2548509926124916E-2</v>
      </c>
      <c r="E28" s="13">
        <v>-0.12841591259583723</v>
      </c>
      <c r="F28" s="13">
        <v>6.5990110677941376E-3</v>
      </c>
      <c r="G28" s="13">
        <v>-0.10891377410475196</v>
      </c>
      <c r="H28" s="13">
        <v>3.3124350592916858E-2</v>
      </c>
      <c r="I28" s="13">
        <v>0.56631142080664998</v>
      </c>
      <c r="J28" s="13">
        <v>-0.36874570788813821</v>
      </c>
      <c r="K28" s="13">
        <v>0.71407273240481595</v>
      </c>
      <c r="L28" s="13">
        <v>5.4815315628780455E-2</v>
      </c>
      <c r="M28" s="14">
        <v>6.5736652900829822E-3</v>
      </c>
    </row>
    <row r="29" spans="1:13" x14ac:dyDescent="0.3">
      <c r="A29" s="12">
        <v>3.1996829244673795E-3</v>
      </c>
      <c r="B29" s="13">
        <v>-1.5080740162678292E-3</v>
      </c>
      <c r="C29" s="13">
        <v>-1.39995032665487E-2</v>
      </c>
      <c r="D29" s="13">
        <v>2.7033608568389902E-2</v>
      </c>
      <c r="E29" s="13">
        <v>-9.1413711058325381E-2</v>
      </c>
      <c r="F29" s="13">
        <v>-1.184564075481348E-2</v>
      </c>
      <c r="G29" s="13">
        <v>-8.1113295188774304E-2</v>
      </c>
      <c r="H29" s="13">
        <v>4.0512221642531501E-2</v>
      </c>
      <c r="I29" s="13">
        <v>0.71662943960667014</v>
      </c>
      <c r="J29" s="13">
        <v>-0.13781318958636893</v>
      </c>
      <c r="K29" s="13">
        <v>-0.66306690276648284</v>
      </c>
      <c r="L29" s="13">
        <v>-0.10067384637544637</v>
      </c>
      <c r="M29" s="14">
        <v>-3.511432218479436E-4</v>
      </c>
    </row>
    <row r="30" spans="1:13" x14ac:dyDescent="0.3">
      <c r="A30" s="12">
        <v>0.12609636702310587</v>
      </c>
      <c r="B30" s="13">
        <v>3.3186559342196907E-2</v>
      </c>
      <c r="C30" s="13">
        <v>5.6767406380677454E-2</v>
      </c>
      <c r="D30" s="13">
        <v>-5.0152811732813489E-2</v>
      </c>
      <c r="E30" s="13">
        <v>-2.5451368019782782E-2</v>
      </c>
      <c r="F30" s="13">
        <v>-4.1110406931278931E-2</v>
      </c>
      <c r="G30" s="13">
        <v>-4.0382789880719742E-2</v>
      </c>
      <c r="H30" s="13">
        <v>-0.91585450463791518</v>
      </c>
      <c r="I30" s="13">
        <v>-8.5336800241322772E-2</v>
      </c>
      <c r="J30" s="13">
        <v>-0.3453507026141962</v>
      </c>
      <c r="K30" s="13">
        <v>-7.6803777824093006E-2</v>
      </c>
      <c r="L30" s="13">
        <v>4.5222905960047868E-2</v>
      </c>
      <c r="M30" s="14">
        <v>3.0042788470990497E-3</v>
      </c>
    </row>
    <row r="31" spans="1:13" x14ac:dyDescent="0.3">
      <c r="A31" s="12">
        <v>7.7701752322711884E-2</v>
      </c>
      <c r="B31" s="13">
        <v>2.4641729955170295E-2</v>
      </c>
      <c r="C31" s="13">
        <v>2.7373816291312181E-2</v>
      </c>
      <c r="D31" s="13">
        <v>-4.8023599284274493E-2</v>
      </c>
      <c r="E31" s="13">
        <v>-2.7587621456815769E-2</v>
      </c>
      <c r="F31" s="13">
        <v>-2.615376823534071E-2</v>
      </c>
      <c r="G31" s="13">
        <v>-0.16429943249773157</v>
      </c>
      <c r="H31" s="13">
        <v>-0.33996240674090722</v>
      </c>
      <c r="I31" s="13">
        <v>0.31752013505502302</v>
      </c>
      <c r="J31" s="13">
        <v>0.84339029192616133</v>
      </c>
      <c r="K31" s="13">
        <v>0.1772230419634612</v>
      </c>
      <c r="L31" s="13">
        <v>-5.2453379800158129E-2</v>
      </c>
      <c r="M31" s="14">
        <v>-4.5675117139097078E-4</v>
      </c>
    </row>
    <row r="32" spans="1:13" x14ac:dyDescent="0.3">
      <c r="A32" s="12">
        <v>0.11061436890617027</v>
      </c>
      <c r="B32" s="13">
        <v>9.7598980608076466E-2</v>
      </c>
      <c r="C32" s="13">
        <v>0.10504582201375112</v>
      </c>
      <c r="D32" s="13">
        <v>-0.16780062170211518</v>
      </c>
      <c r="E32" s="13">
        <v>0.13670709101856512</v>
      </c>
      <c r="F32" s="13">
        <v>0.95131046440639744</v>
      </c>
      <c r="G32" s="13">
        <v>0.10872149667655009</v>
      </c>
      <c r="H32" s="13">
        <v>-2.2177474281067259E-2</v>
      </c>
      <c r="I32" s="13">
        <v>5.3640553647968402E-2</v>
      </c>
      <c r="J32" s="13">
        <v>-1.0113529010264796E-3</v>
      </c>
      <c r="K32" s="13">
        <v>9.488876672854446E-4</v>
      </c>
      <c r="L32" s="13">
        <v>-1.323713489756909E-2</v>
      </c>
      <c r="M32" s="14">
        <v>3.7472949243984245E-4</v>
      </c>
    </row>
    <row r="33" spans="1:13" x14ac:dyDescent="0.3">
      <c r="A33" s="15">
        <v>0.30431771982370037</v>
      </c>
      <c r="B33" s="16">
        <v>0.41019602090831581</v>
      </c>
      <c r="C33" s="16">
        <v>-0.53880067619387939</v>
      </c>
      <c r="D33" s="16">
        <v>0.18454158277577221</v>
      </c>
      <c r="E33" s="16">
        <v>-0.61399920956619625</v>
      </c>
      <c r="F33" s="16">
        <v>0.11990140390334918</v>
      </c>
      <c r="G33" s="16">
        <v>-8.4214151649697949E-2</v>
      </c>
      <c r="H33" s="16">
        <v>3.4293361101579246E-2</v>
      </c>
      <c r="I33" s="16">
        <v>-0.12008552261209762</v>
      </c>
      <c r="J33" s="16">
        <v>1.7277985258531772E-2</v>
      </c>
      <c r="K33" s="16">
        <v>-1.7491672966488517E-2</v>
      </c>
      <c r="L33" s="16">
        <v>-1.0183051644944537E-2</v>
      </c>
      <c r="M33" s="17">
        <v>1.9170995418834114E-4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6"/>
  <sheetViews>
    <sheetView workbookViewId="0">
      <selection activeCell="I14" sqref="I14:K16"/>
    </sheetView>
  </sheetViews>
  <sheetFormatPr defaultRowHeight="16.5" x14ac:dyDescent="0.3"/>
  <cols>
    <col min="1" max="1" width="13.125" bestFit="1" customWidth="1"/>
    <col min="2" max="2" width="12.875" bestFit="1" customWidth="1"/>
    <col min="3" max="3" width="14" bestFit="1" customWidth="1"/>
  </cols>
  <sheetData>
    <row r="3" spans="1:11" x14ac:dyDescent="0.3">
      <c r="E3" t="s">
        <v>55</v>
      </c>
    </row>
    <row r="4" spans="1:11" x14ac:dyDescent="0.3">
      <c r="A4">
        <v>18</v>
      </c>
      <c r="B4">
        <v>-6</v>
      </c>
      <c r="C4">
        <v>11</v>
      </c>
      <c r="E4">
        <v>0.75417855220774155</v>
      </c>
      <c r="F4">
        <v>0.16427325367878087</v>
      </c>
      <c r="G4">
        <v>-0.63579006717282305</v>
      </c>
      <c r="I4">
        <f t="array" ref="I4:K6">MMULT(E4:G6,MMULT(E9:G11,E14:G16))</f>
        <v>3.8650839995467861</v>
      </c>
      <c r="J4">
        <v>-0.77310674317420969</v>
      </c>
      <c r="K4">
        <v>1.5695322997969854</v>
      </c>
    </row>
    <row r="5" spans="1:11" x14ac:dyDescent="0.3">
      <c r="A5">
        <v>-6</v>
      </c>
      <c r="B5">
        <v>14</v>
      </c>
      <c r="C5">
        <v>-2</v>
      </c>
      <c r="E5">
        <v>-0.37733831466541329</v>
      </c>
      <c r="F5">
        <v>0.90080720846680251</v>
      </c>
      <c r="G5">
        <v>-0.21485383277873321</v>
      </c>
      <c r="I5">
        <v>-0.77310674317420969</v>
      </c>
      <c r="J5">
        <v>3.6590581183652202</v>
      </c>
      <c r="K5">
        <v>-0.11661753763513294</v>
      </c>
    </row>
    <row r="6" spans="1:11" x14ac:dyDescent="0.3">
      <c r="A6">
        <v>11</v>
      </c>
      <c r="B6">
        <v>-2</v>
      </c>
      <c r="C6">
        <v>12</v>
      </c>
      <c r="E6">
        <v>0.53742953740495247</v>
      </c>
      <c r="F6">
        <v>0.40194610496935218</v>
      </c>
      <c r="G6">
        <v>0.74135606898754569</v>
      </c>
      <c r="I6">
        <v>1.5695322997969852</v>
      </c>
      <c r="J6">
        <v>-0.11661753763513294</v>
      </c>
      <c r="K6">
        <v>3.0859307687973048</v>
      </c>
    </row>
    <row r="8" spans="1:11" x14ac:dyDescent="0.3">
      <c r="E8" t="s">
        <v>56</v>
      </c>
    </row>
    <row r="9" spans="1:11" x14ac:dyDescent="0.3">
      <c r="A9">
        <f t="array" ref="A9:C13">[1]!eVECTORS(A4:C6)</f>
        <v>28.840608998377995</v>
      </c>
      <c r="B9">
        <v>12.013413175215081</v>
      </c>
      <c r="C9">
        <v>3.1459778264068525</v>
      </c>
      <c r="E9">
        <f>SQRT(A9)</f>
        <v>5.3703453332516702</v>
      </c>
      <c r="F9">
        <v>0</v>
      </c>
      <c r="G9">
        <v>0</v>
      </c>
      <c r="I9">
        <f t="array" ref="I9:K11">[1]!MSQRT(A4:C6)</f>
        <v>3.8650839995467905</v>
      </c>
      <c r="J9">
        <v>-0.77310674317421568</v>
      </c>
      <c r="K9">
        <v>1.569532299796992</v>
      </c>
    </row>
    <row r="10" spans="1:11" x14ac:dyDescent="0.3">
      <c r="A10">
        <v>0.75417855220774155</v>
      </c>
      <c r="B10">
        <v>0.16427325367878087</v>
      </c>
      <c r="C10">
        <v>-0.63579006717282305</v>
      </c>
      <c r="E10">
        <v>0</v>
      </c>
      <c r="F10">
        <f>SQRT(B9)</f>
        <v>3.4660370995151051</v>
      </c>
      <c r="G10">
        <v>0</v>
      </c>
      <c r="I10">
        <v>-0.77310674317421613</v>
      </c>
      <c r="J10">
        <v>3.6590581183652295</v>
      </c>
      <c r="K10">
        <v>-0.1166175376351351</v>
      </c>
    </row>
    <row r="11" spans="1:11" x14ac:dyDescent="0.3">
      <c r="A11">
        <v>-0.37733831466541329</v>
      </c>
      <c r="B11">
        <v>0.90080720846680251</v>
      </c>
      <c r="C11">
        <v>-0.21485383277873321</v>
      </c>
      <c r="E11">
        <v>0</v>
      </c>
      <c r="F11">
        <v>0</v>
      </c>
      <c r="G11">
        <f>SQRT(C9)</f>
        <v>1.7736904539425284</v>
      </c>
      <c r="I11">
        <v>1.5695322997969923</v>
      </c>
      <c r="J11">
        <v>-0.11661753763513488</v>
      </c>
      <c r="K11">
        <v>3.0859307687973048</v>
      </c>
    </row>
    <row r="12" spans="1:11" x14ac:dyDescent="0.3">
      <c r="A12">
        <v>0.53742953740495247</v>
      </c>
      <c r="B12">
        <v>0.40194610496935218</v>
      </c>
      <c r="C12">
        <v>0.74135606898754569</v>
      </c>
    </row>
    <row r="13" spans="1:11" x14ac:dyDescent="0.3">
      <c r="A13">
        <v>1.774413832219857E-11</v>
      </c>
      <c r="B13">
        <v>-6.2621026930386282E-12</v>
      </c>
      <c r="C13">
        <v>-2.7805732391966557E-12</v>
      </c>
      <c r="E13" t="s">
        <v>57</v>
      </c>
    </row>
    <row r="14" spans="1:11" x14ac:dyDescent="0.3">
      <c r="E14">
        <f t="array" ref="E14:G16">TRANSPOSE(E4:G6)</f>
        <v>0.75417855220774155</v>
      </c>
      <c r="F14">
        <v>-0.37733831466541329</v>
      </c>
      <c r="G14">
        <v>0.53742953740495247</v>
      </c>
      <c r="I14">
        <f t="array" ref="I14:K16">MMULT(E4:G6,MMULT([1]!DIAGONAL(A9:C9),E14:G16))</f>
        <v>18.000000000000007</v>
      </c>
      <c r="J14">
        <v>-5.999999999999984</v>
      </c>
      <c r="K14">
        <v>10.999999999999989</v>
      </c>
    </row>
    <row r="15" spans="1:11" x14ac:dyDescent="0.3">
      <c r="E15">
        <v>0.16427325367878087</v>
      </c>
      <c r="F15">
        <v>0.90080720846680251</v>
      </c>
      <c r="G15">
        <v>0.40194610496935218</v>
      </c>
      <c r="I15">
        <v>-5.999999999999984</v>
      </c>
      <c r="J15">
        <v>13.999999999999947</v>
      </c>
      <c r="K15">
        <v>-2.0000000000000022</v>
      </c>
    </row>
    <row r="16" spans="1:11" x14ac:dyDescent="0.3">
      <c r="E16">
        <v>-0.63579006717282305</v>
      </c>
      <c r="F16">
        <v>-0.21485383277873321</v>
      </c>
      <c r="G16">
        <v>0.74135606898754569</v>
      </c>
      <c r="I16">
        <v>10.999999999999989</v>
      </c>
      <c r="J16">
        <v>-2.0000000000000036</v>
      </c>
      <c r="K16">
        <v>12.000000000000005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동현</dc:creator>
  <cp:lastModifiedBy>김 동현</cp:lastModifiedBy>
  <dcterms:created xsi:type="dcterms:W3CDTF">2016-02-25T00:01:31Z</dcterms:created>
  <dcterms:modified xsi:type="dcterms:W3CDTF">2016-02-25T13:21:57Z</dcterms:modified>
</cp:coreProperties>
</file>