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kisha\OneDrive\Desktop\FINANCE TRACKER - GITHUB\"/>
    </mc:Choice>
  </mc:AlternateContent>
  <xr:revisionPtr revIDLastSave="0" documentId="13_ncr:1_{25B00B41-D2FD-4164-9F6F-F5B5123FD5F0}" xr6:coauthVersionLast="47" xr6:coauthVersionMax="47" xr10:uidLastSave="{00000000-0000-0000-0000-000000000000}"/>
  <bookViews>
    <workbookView xWindow="-110" yWindow="-110" windowWidth="19420" windowHeight="10300" xr2:uid="{2DBBAC0B-6E01-4BEA-96F8-3FFC8C7A01A5}"/>
  </bookViews>
  <sheets>
    <sheet name="Report" sheetId="1" r:id="rId1"/>
    <sheet name="Bank Transactions" sheetId="2" r:id="rId2"/>
    <sheet name="Categories" sheetId="3" r:id="rId3"/>
    <sheet name="Nov Data" sheetId="4" r:id="rId4"/>
  </sheets>
  <definedNames>
    <definedName name="Slicer_Months__Date">#N/A</definedName>
    <definedName name="Slicer_Years__Date">#N/A</definedName>
    <definedName name="Subcategories">categories[Subcategory]</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21" i="2" l="1"/>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J2" i="1"/>
  <c r="K2" i="1"/>
  <c r="L2" i="1" l="1"/>
</calcChain>
</file>

<file path=xl/sharedStrings.xml><?xml version="1.0" encoding="utf-8"?>
<sst xmlns="http://schemas.openxmlformats.org/spreadsheetml/2006/main" count="2538" uniqueCount="101">
  <si>
    <t>Account</t>
  </si>
  <si>
    <t>Date</t>
  </si>
  <si>
    <t>Description</t>
  </si>
  <si>
    <t>Debit (Spend)</t>
  </si>
  <si>
    <t>Credit (Income)</t>
  </si>
  <si>
    <t>Income/(Expense)</t>
  </si>
  <si>
    <t>Subcategory</t>
  </si>
  <si>
    <t>Category</t>
  </si>
  <si>
    <t>Category Type</t>
  </si>
  <si>
    <t>Saving</t>
  </si>
  <si>
    <t>Interest</t>
  </si>
  <si>
    <t>Interest Earned</t>
  </si>
  <si>
    <t>Checking</t>
  </si>
  <si>
    <t>Transfer to Savings</t>
  </si>
  <si>
    <t>Bank Transfer</t>
  </si>
  <si>
    <t>Side Hustle</t>
  </si>
  <si>
    <t>ACME Pty Ltd</t>
  </si>
  <si>
    <t>Salary</t>
  </si>
  <si>
    <t>Credit</t>
  </si>
  <si>
    <t>Ground</t>
  </si>
  <si>
    <t>Coffee</t>
  </si>
  <si>
    <t>Estate Mgt.</t>
  </si>
  <si>
    <t>Rent</t>
  </si>
  <si>
    <t>Finance Co.</t>
  </si>
  <si>
    <t>Loan Repayment</t>
  </si>
  <si>
    <t>Green's</t>
  </si>
  <si>
    <t>Groceries</t>
  </si>
  <si>
    <t>Elec. Co.</t>
  </si>
  <si>
    <t>Gas/Electrics</t>
  </si>
  <si>
    <t>Fuel. Co</t>
  </si>
  <si>
    <t>MV Fuel</t>
  </si>
  <si>
    <t>Event Cinemas</t>
  </si>
  <si>
    <t>Entertainment</t>
  </si>
  <si>
    <t>Fashionistas</t>
  </si>
  <si>
    <t>Clothes</t>
  </si>
  <si>
    <t>Joe's Grill</t>
  </si>
  <si>
    <t>Restaurant</t>
  </si>
  <si>
    <t>Taxi Co.</t>
  </si>
  <si>
    <t>Taxi</t>
  </si>
  <si>
    <t>Muscle Beach</t>
  </si>
  <si>
    <t>Gym</t>
  </si>
  <si>
    <t>Smile Dental</t>
  </si>
  <si>
    <t>Dentist</t>
  </si>
  <si>
    <t>Phone Co.</t>
  </si>
  <si>
    <t>Phone</t>
  </si>
  <si>
    <t>Sam's Gifts</t>
  </si>
  <si>
    <t>Gifts</t>
  </si>
  <si>
    <t>Streaming Co.</t>
  </si>
  <si>
    <t>Pizza Pomodoro</t>
  </si>
  <si>
    <t>Golden Arches</t>
  </si>
  <si>
    <t>Worldvision</t>
  </si>
  <si>
    <t>Donation</t>
  </si>
  <si>
    <t>Ted's Trainers</t>
  </si>
  <si>
    <t>Ticketek</t>
  </si>
  <si>
    <t>Global Fashion</t>
  </si>
  <si>
    <t>Village Medical</t>
  </si>
  <si>
    <t>Doctor</t>
  </si>
  <si>
    <t>Sports Co.</t>
  </si>
  <si>
    <t>Foodary</t>
  </si>
  <si>
    <t>Amoogle</t>
  </si>
  <si>
    <t>Dividends</t>
  </si>
  <si>
    <t>BW Club</t>
  </si>
  <si>
    <t>Home Decorator</t>
  </si>
  <si>
    <t>Furnishings</t>
  </si>
  <si>
    <t>Fodary</t>
  </si>
  <si>
    <t>Transfer</t>
  </si>
  <si>
    <t>Not Reported</t>
  </si>
  <si>
    <t>Discretionary</t>
  </si>
  <si>
    <t>Expense</t>
  </si>
  <si>
    <t>Dining Out</t>
  </si>
  <si>
    <t>Medical</t>
  </si>
  <si>
    <t>Variable</t>
  </si>
  <si>
    <t>Income</t>
  </si>
  <si>
    <t>Charity</t>
  </si>
  <si>
    <t>Living Expenses</t>
  </si>
  <si>
    <t>Debt Repayment</t>
  </si>
  <si>
    <t>Interest Charge</t>
  </si>
  <si>
    <t>Transport</t>
  </si>
  <si>
    <t>Fixed</t>
  </si>
  <si>
    <t>Vacation</t>
  </si>
  <si>
    <t>Grand Total</t>
  </si>
  <si>
    <t>Sum of Income/(Expense)2</t>
  </si>
  <si>
    <t>% of Total</t>
  </si>
  <si>
    <t>Jan</t>
  </si>
  <si>
    <t>Feb</t>
  </si>
  <si>
    <t>Mar</t>
  </si>
  <si>
    <t>Apr</t>
  </si>
  <si>
    <t>May</t>
  </si>
  <si>
    <t>Jun</t>
  </si>
  <si>
    <t>Jul</t>
  </si>
  <si>
    <t>Aug</t>
  </si>
  <si>
    <t>Sep</t>
  </si>
  <si>
    <t>Oct</t>
  </si>
  <si>
    <t>2025</t>
  </si>
  <si>
    <t>(Multiple Items)</t>
  </si>
  <si>
    <t>Net Savings</t>
  </si>
  <si>
    <t>Nov</t>
  </si>
  <si>
    <t>Income &amp; Expenditure Dashboard</t>
  </si>
  <si>
    <t>Bank Transactions</t>
  </si>
  <si>
    <t>Income &amp; Expense Categories</t>
  </si>
  <si>
    <t>November Example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</si>
</sst>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numFmt numFmtId="165" formatCode="&quot;$&quot;#,##0"/>
  </numFmts>
  <fonts count="6" x14ac:knownFonts="1">
    <font>
      <sz val="11"/>
      <color theme="1"/>
      <name val="Aptos Narrow"/>
      <family val="2"/>
      <scheme val="minor"/>
    </font>
    <font>
      <sz val="24"/>
      <color theme="4" tint="-0.499984740745262"/>
      <name val="Aptos Narrow"/>
      <family val="2"/>
      <scheme val="minor"/>
    </font>
    <font>
      <sz val="16"/>
      <color theme="4" tint="-0.499984740745262"/>
      <name val="Aptos Narrow"/>
      <family val="2"/>
      <scheme val="minor"/>
    </font>
    <font>
      <sz val="16"/>
      <color theme="7" tint="-0.499984740745262"/>
      <name val="Aptos Narrow"/>
      <family val="2"/>
      <scheme val="minor"/>
    </font>
    <font>
      <sz val="28"/>
      <color theme="0"/>
      <name val="Segoe UI Light"/>
      <family val="2"/>
    </font>
    <font>
      <sz val="11"/>
      <color theme="1"/>
      <name val="Segoe UI"/>
      <family val="2"/>
    </font>
  </fonts>
  <fills count="5">
    <fill>
      <patternFill patternType="none"/>
    </fill>
    <fill>
      <patternFill patternType="gray125"/>
    </fill>
    <fill>
      <patternFill patternType="solid">
        <fgColor theme="7" tint="0.59999389629810485"/>
        <bgColor indexed="64"/>
      </patternFill>
    </fill>
    <fill>
      <patternFill patternType="solid">
        <fgColor theme="4" tint="0.39997558519241921"/>
        <bgColor indexed="64"/>
      </patternFill>
    </fill>
    <fill>
      <patternFill patternType="solid">
        <fgColor rgb="FF0F5511"/>
        <bgColor indexed="64"/>
      </patternFill>
    </fill>
  </fills>
  <borders count="3">
    <border>
      <left/>
      <right/>
      <top/>
      <bottom/>
      <diagonal/>
    </border>
    <border>
      <left/>
      <right/>
      <top/>
      <bottom style="thin">
        <color indexed="64"/>
      </bottom>
      <diagonal/>
    </border>
    <border>
      <left/>
      <right/>
      <top/>
      <bottom style="thick">
        <color theme="4" tint="-0.499984740745262"/>
      </bottom>
      <diagonal/>
    </border>
  </borders>
  <cellStyleXfs count="1">
    <xf numFmtId="0" fontId="0" fillId="0" borderId="0"/>
  </cellStyleXfs>
  <cellXfs count="18">
    <xf numFmtId="0" fontId="0" fillId="0" borderId="0" xfId="0"/>
    <xf numFmtId="14" fontId="0" fillId="0" borderId="0" xfId="0" applyNumberFormat="1"/>
    <xf numFmtId="4" fontId="0" fillId="0" borderId="0" xfId="0" applyNumberFormat="1"/>
    <xf numFmtId="4" fontId="0" fillId="2" borderId="0" xfId="0" applyNumberFormat="1" applyFill="1"/>
    <xf numFmtId="0" fontId="0" fillId="0" borderId="1" xfId="0" applyBorder="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0" fontId="0" fillId="0" borderId="0" xfId="0" applyNumberFormat="1"/>
    <xf numFmtId="0" fontId="0" fillId="0" borderId="0" xfId="0" applyAlignment="1">
      <alignment horizontal="right"/>
    </xf>
    <xf numFmtId="164" fontId="0" fillId="0" borderId="0" xfId="0" applyNumberFormat="1" applyAlignment="1">
      <alignment horizontal="right"/>
    </xf>
    <xf numFmtId="0" fontId="0" fillId="3" borderId="2" xfId="0" applyFill="1" applyBorder="1"/>
    <xf numFmtId="165" fontId="2" fillId="3" borderId="2" xfId="0" applyNumberFormat="1" applyFont="1" applyFill="1" applyBorder="1"/>
    <xf numFmtId="165" fontId="3" fillId="3" borderId="2" xfId="0" applyNumberFormat="1" applyFont="1" applyFill="1" applyBorder="1"/>
    <xf numFmtId="0" fontId="1" fillId="3" borderId="2" xfId="0" applyFont="1" applyFill="1" applyBorder="1" applyAlignment="1">
      <alignment horizontal="left" indent="7"/>
    </xf>
    <xf numFmtId="0" fontId="4" fillId="4" borderId="0" xfId="0" applyFont="1" applyFill="1" applyAlignment="1">
      <alignment vertical="center"/>
    </xf>
    <xf numFmtId="0" fontId="5" fillId="4" borderId="0" xfId="0" applyFont="1" applyFill="1"/>
  </cellXfs>
  <cellStyles count="1">
    <cellStyle name="Normal" xfId="0" builtinId="0"/>
  </cellStyles>
  <dxfs count="29">
    <dxf>
      <numFmt numFmtId="0" formatCode="General"/>
    </dxf>
    <dxf>
      <numFmt numFmtId="166" formatCode="d/mm/yyyy"/>
    </dxf>
    <dxf>
      <border outline="0">
        <bottom style="thin">
          <color indexed="64"/>
        </bottom>
      </border>
    </dxf>
    <dxf>
      <numFmt numFmtId="4" formatCode="#,##0.00"/>
      <fill>
        <patternFill patternType="solid">
          <fgColor indexed="64"/>
          <bgColor theme="7" tint="0.59999389629810485"/>
        </patternFill>
      </fill>
    </dxf>
    <dxf>
      <numFmt numFmtId="4" formatCode="#,##0.00"/>
      <fill>
        <patternFill patternType="solid">
          <fgColor indexed="64"/>
          <bgColor theme="7" tint="0.59999389629810485"/>
        </patternFill>
      </fill>
    </dxf>
    <dxf>
      <numFmt numFmtId="4" formatCode="#,##0.00"/>
      <fill>
        <patternFill patternType="solid">
          <fgColor indexed="64"/>
          <bgColor theme="7" tint="0.59999389629810485"/>
        </patternFill>
      </fill>
    </dxf>
    <dxf>
      <numFmt numFmtId="4" formatCode="#,##0.00"/>
    </dxf>
    <dxf>
      <numFmt numFmtId="4" formatCode="#,##0.00"/>
    </dxf>
    <dxf>
      <numFmt numFmtId="166" formatCode="d/mm/yyyy"/>
    </dxf>
    <dxf>
      <alignment horizontal="right"/>
    </dxf>
    <dxf>
      <numFmt numFmtId="14" formatCode="0.00%"/>
    </dxf>
    <dxf>
      <numFmt numFmtId="164" formatCode=";;;"/>
    </dxf>
    <dxf>
      <numFmt numFmtId="164" formatCode=";;;"/>
    </dxf>
    <dxf>
      <alignment horizontal="right"/>
    </dxf>
    <dxf>
      <numFmt numFmtId="164" formatCode=";;;"/>
    </dxf>
    <dxf>
      <numFmt numFmtId="164" formatCode=";;;"/>
    </dxf>
    <dxf>
      <alignment horizontal="right"/>
    </dxf>
    <dxf>
      <numFmt numFmtId="164" formatCode=";;;"/>
    </dxf>
    <dxf>
      <numFmt numFmtId="164" formatCode=";;;"/>
    </dxf>
    <dxf>
      <alignment horizontal="right"/>
    </dxf>
    <dxf>
      <numFmt numFmtId="164" formatCode=";;;"/>
    </dxf>
    <dxf>
      <numFmt numFmtId="164" formatCode=";;;"/>
    </dxf>
    <dxf>
      <alignment horizontal="right"/>
    </dxf>
    <dxf>
      <numFmt numFmtId="164" formatCode=";;;"/>
    </dxf>
    <dxf>
      <numFmt numFmtId="164" formatCode=";;;"/>
    </dxf>
    <dxf>
      <alignment horizontal="right"/>
    </dxf>
    <dxf>
      <numFmt numFmtId="14" formatCode="0.00%"/>
    </dxf>
    <dxf>
      <numFmt numFmtId="164" formatCode=";;;"/>
    </dxf>
    <dxf>
      <numFmt numFmtId="164"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276225</xdr:colOff>
      <xdr:row>3</xdr:row>
      <xdr:rowOff>19050</xdr:rowOff>
    </xdr:from>
    <xdr:to>
      <xdr:col>4</xdr:col>
      <xdr:colOff>19050</xdr:colOff>
      <xdr:row>14</xdr:row>
      <xdr:rowOff>95250</xdr:rowOff>
    </xdr:to>
    <mc:AlternateContent xmlns:mc="http://schemas.openxmlformats.org/markup-compatibility/2006" xmlns:a14="http://schemas.microsoft.com/office/drawing/2010/main">
      <mc:Choice Requires="a14">
        <xdr:graphicFrame macro="">
          <xdr:nvGraphicFramePr>
            <xdr:cNvPr id="4" name="Months (Date)">
              <a:extLst>
                <a:ext uri="{FF2B5EF4-FFF2-40B4-BE49-F238E27FC236}">
                  <a16:creationId xmlns:a16="http://schemas.microsoft.com/office/drawing/2014/main" id="{21BAA28C-8C98-953E-E2E4-B8DD441D6D83}"/>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352550" y="790575"/>
              <a:ext cx="1257300" cy="21717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180975</xdr:colOff>
      <xdr:row>3</xdr:row>
      <xdr:rowOff>19050</xdr:rowOff>
    </xdr:from>
    <xdr:to>
      <xdr:col>2</xdr:col>
      <xdr:colOff>228600</xdr:colOff>
      <xdr:row>14</xdr:row>
      <xdr:rowOff>95250</xdr:rowOff>
    </xdr:to>
    <mc:AlternateContent xmlns:mc="http://schemas.openxmlformats.org/markup-compatibility/2006" xmlns:a14="http://schemas.microsoft.com/office/drawing/2010/main">
      <mc:Choice Requires="a14">
        <xdr:graphicFrame macro="">
          <xdr:nvGraphicFramePr>
            <xdr:cNvPr id="5" name="Years (Date)">
              <a:extLst>
                <a:ext uri="{FF2B5EF4-FFF2-40B4-BE49-F238E27FC236}">
                  <a16:creationId xmlns:a16="http://schemas.microsoft.com/office/drawing/2014/main" id="{54937251-E099-EE66-1C44-35DFD724DDDD}"/>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180975" y="790575"/>
              <a:ext cx="1123950" cy="21717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180975</xdr:colOff>
      <xdr:row>1</xdr:row>
      <xdr:rowOff>19050</xdr:rowOff>
    </xdr:from>
    <xdr:to>
      <xdr:col>10</xdr:col>
      <xdr:colOff>161925</xdr:colOff>
      <xdr:row>1</xdr:row>
      <xdr:rowOff>228600</xdr:rowOff>
    </xdr:to>
    <xdr:sp macro="" textlink="">
      <xdr:nvSpPr>
        <xdr:cNvPr id="6" name="TextBox 5">
          <a:extLst>
            <a:ext uri="{FF2B5EF4-FFF2-40B4-BE49-F238E27FC236}">
              <a16:creationId xmlns:a16="http://schemas.microsoft.com/office/drawing/2014/main" id="{5B050D5E-A333-ECEC-8654-D0BFA04D56D9}"/>
            </a:ext>
          </a:extLst>
        </xdr:cNvPr>
        <xdr:cNvSpPr txBox="1"/>
      </xdr:nvSpPr>
      <xdr:spPr>
        <a:xfrm>
          <a:off x="6096000" y="114300"/>
          <a:ext cx="10287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kern="1200">
              <a:solidFill>
                <a:schemeClr val="accent1">
                  <a:lumMod val="50000"/>
                </a:schemeClr>
              </a:solidFill>
            </a:rPr>
            <a:t>INCOME</a:t>
          </a:r>
        </a:p>
      </xdr:txBody>
    </xdr:sp>
    <xdr:clientData/>
  </xdr:twoCellAnchor>
  <xdr:twoCellAnchor>
    <xdr:from>
      <xdr:col>11</xdr:col>
      <xdr:colOff>38100</xdr:colOff>
      <xdr:row>1</xdr:row>
      <xdr:rowOff>19050</xdr:rowOff>
    </xdr:from>
    <xdr:to>
      <xdr:col>12</xdr:col>
      <xdr:colOff>104775</xdr:colOff>
      <xdr:row>1</xdr:row>
      <xdr:rowOff>228600</xdr:rowOff>
    </xdr:to>
    <xdr:sp macro="" textlink="">
      <xdr:nvSpPr>
        <xdr:cNvPr id="7" name="TextBox 6">
          <a:extLst>
            <a:ext uri="{FF2B5EF4-FFF2-40B4-BE49-F238E27FC236}">
              <a16:creationId xmlns:a16="http://schemas.microsoft.com/office/drawing/2014/main" id="{075174A0-878D-DDF2-0A4C-A7C16B349F91}"/>
            </a:ext>
          </a:extLst>
        </xdr:cNvPr>
        <xdr:cNvSpPr txBox="1"/>
      </xdr:nvSpPr>
      <xdr:spPr>
        <a:xfrm>
          <a:off x="8086725" y="114300"/>
          <a:ext cx="10287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kern="1200">
              <a:solidFill>
                <a:schemeClr val="accent1">
                  <a:lumMod val="50000"/>
                </a:schemeClr>
              </a:solidFill>
            </a:rPr>
            <a:t>NET SAVINGS</a:t>
          </a:r>
        </a:p>
      </xdr:txBody>
    </xdr:sp>
    <xdr:clientData/>
  </xdr:twoCellAnchor>
  <xdr:twoCellAnchor>
    <xdr:from>
      <xdr:col>10</xdr:col>
      <xdr:colOff>161925</xdr:colOff>
      <xdr:row>1</xdr:row>
      <xdr:rowOff>19050</xdr:rowOff>
    </xdr:from>
    <xdr:to>
      <xdr:col>11</xdr:col>
      <xdr:colOff>104775</xdr:colOff>
      <xdr:row>1</xdr:row>
      <xdr:rowOff>228600</xdr:rowOff>
    </xdr:to>
    <xdr:sp macro="" textlink="">
      <xdr:nvSpPr>
        <xdr:cNvPr id="8" name="TextBox 7">
          <a:extLst>
            <a:ext uri="{FF2B5EF4-FFF2-40B4-BE49-F238E27FC236}">
              <a16:creationId xmlns:a16="http://schemas.microsoft.com/office/drawing/2014/main" id="{6C3BD026-2B48-62D6-A64C-33AD12225F1A}"/>
            </a:ext>
          </a:extLst>
        </xdr:cNvPr>
        <xdr:cNvSpPr txBox="1"/>
      </xdr:nvSpPr>
      <xdr:spPr>
        <a:xfrm>
          <a:off x="7124700" y="114300"/>
          <a:ext cx="10287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kern="1200">
              <a:solidFill>
                <a:schemeClr val="accent4">
                  <a:lumMod val="50000"/>
                </a:schemeClr>
              </a:solidFill>
            </a:rPr>
            <a:t>EXPENSES</a:t>
          </a:r>
        </a:p>
      </xdr:txBody>
    </xdr:sp>
    <xdr:clientData/>
  </xdr:twoCellAnchor>
  <xdr:twoCellAnchor editAs="oneCell">
    <xdr:from>
      <xdr:col>1</xdr:col>
      <xdr:colOff>38100</xdr:colOff>
      <xdr:row>0</xdr:row>
      <xdr:rowOff>85725</xdr:rowOff>
    </xdr:from>
    <xdr:to>
      <xdr:col>1</xdr:col>
      <xdr:colOff>571500</xdr:colOff>
      <xdr:row>2</xdr:row>
      <xdr:rowOff>47625</xdr:rowOff>
    </xdr:to>
    <xdr:pic>
      <xdr:nvPicPr>
        <xdr:cNvPr id="10" name="Graphic 9" descr="Abacus outline">
          <a:extLst>
            <a:ext uri="{FF2B5EF4-FFF2-40B4-BE49-F238E27FC236}">
              <a16:creationId xmlns:a16="http://schemas.microsoft.com/office/drawing/2014/main" id="{871B2BBB-F915-6E1D-8CC6-DF41FE24BEF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38125" y="85725"/>
          <a:ext cx="533400" cy="533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nda Treacy" refreshedDate="45625.489329166667" createdVersion="8" refreshedVersion="8" minRefreshableVersion="3" recordCount="564" xr:uid="{A5078652-6E85-4D60-9BDF-8511B6604E81}">
  <cacheSource type="worksheet">
    <worksheetSource name="Transactions"/>
  </cacheSource>
  <cacheFields count="11">
    <cacheField name="Account" numFmtId="0">
      <sharedItems/>
    </cacheField>
    <cacheField name="Date" numFmtId="14">
      <sharedItems containsSemiMixedTypes="0" containsNonDate="0" containsDate="1" containsString="0" minDate="2025-01-01T00:00:00" maxDate="2025-12-01T00:00:00" count="299">
        <d v="2025-01-01T00:00:00"/>
        <d v="2025-01-04T00:00:00"/>
        <d v="2025-01-05T00:00:00"/>
        <d v="2025-01-06T00:00:00"/>
        <d v="2025-01-07T00:00:00"/>
        <d v="2025-01-08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2T00:00:00"/>
        <d v="2025-05-03T00:00:00"/>
        <d v="2025-05-04T00:00:00"/>
        <d v="2025-05-05T00:00:00"/>
        <d v="2025-05-06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3T00:00:00"/>
        <d v="2025-06-04T00:00:00"/>
        <d v="2025-06-05T00:00:00"/>
        <d v="2025-06-06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5T00:00:00"/>
        <d v="2025-07-06T00:00:00"/>
        <d v="2025-07-07T00:00:00"/>
        <d v="2025-07-10T00:00:00"/>
        <d v="2025-07-11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d v="2025-08-02T00:00:00"/>
        <d v="2025-08-03T00:00:00"/>
        <d v="2025-08-05T00:00:00"/>
        <d v="2025-08-06T00:00:00"/>
        <d v="2025-08-07T00:00:00"/>
        <d v="2025-08-10T00:00:00"/>
        <d v="2025-08-11T00:00:00"/>
        <d v="2025-08-12T00:00:00"/>
        <d v="2025-08-13T00:00:00"/>
        <d v="2025-08-14T00:00:00"/>
        <d v="2025-08-15T00:00:00"/>
        <d v="2025-08-16T00:00:00"/>
        <d v="2025-08-17T00:00:00"/>
        <d v="2025-08-18T00:00:00"/>
        <d v="2025-08-19T00:00:00"/>
        <d v="2025-08-20T00:00:00"/>
        <d v="2025-08-21T00:00:00"/>
        <d v="2025-08-22T00:00:00"/>
        <d v="2025-08-23T00:00:00"/>
        <d v="2025-08-24T00:00:00"/>
        <d v="2025-08-25T00:00:00"/>
        <d v="2025-08-26T00:00:00"/>
        <d v="2025-08-27T00:00:00"/>
        <d v="2025-08-28T00:00:00"/>
        <d v="2025-08-29T00:00:00"/>
        <d v="2025-08-30T00:00:00"/>
        <d v="2025-08-31T00:00:00"/>
        <d v="2025-09-02T00:00:00"/>
        <d v="2025-09-03T00:00:00"/>
        <d v="2025-09-05T00:00:00"/>
        <d v="2025-09-06T00:00:00"/>
        <d v="2025-09-07T00:00:00"/>
        <d v="2025-09-10T00:00:00"/>
        <d v="2025-09-11T00:00:00"/>
        <d v="2025-09-12T00:00:00"/>
        <d v="2025-09-13T00:00:00"/>
        <d v="2025-09-14T00:00:00"/>
        <d v="2025-09-15T00:00:00"/>
        <d v="2025-09-16T00:00:00"/>
        <d v="2025-09-17T00:00:00"/>
        <d v="2025-09-18T00:00:00"/>
        <d v="2025-09-19T00:00:00"/>
        <d v="2025-09-20T00:00:00"/>
        <d v="2025-09-21T00:00:00"/>
        <d v="2025-09-22T00:00:00"/>
        <d v="2025-09-23T00:00:00"/>
        <d v="2025-09-24T00:00:00"/>
        <d v="2025-09-25T00:00:00"/>
        <d v="2025-09-26T00:00:00"/>
        <d v="2025-09-27T00:00:00"/>
        <d v="2025-09-28T00:00:00"/>
        <d v="2025-09-29T00:00:00"/>
        <d v="2025-09-30T00:00:00"/>
        <d v="2025-10-01T00:00:00"/>
        <d v="2025-10-03T00:00:00"/>
        <d v="2025-10-04T00:00:00"/>
        <d v="2025-10-06T00:00:00"/>
        <d v="2025-10-07T00:00:00"/>
        <d v="2025-10-08T00:00:00"/>
        <d v="2025-10-11T00:00:00"/>
        <d v="2025-10-12T00:00:00"/>
        <d v="2025-10-13T00:00:00"/>
        <d v="2025-10-14T00:00:00"/>
        <d v="2025-10-15T00:00:00"/>
        <d v="2025-10-16T00:00:00"/>
        <d v="2025-10-17T00:00:00"/>
        <d v="2025-10-18T00:00:00"/>
        <d v="2025-10-19T00:00:00"/>
        <d v="2025-10-20T00:00:00"/>
        <d v="2025-10-21T00:00:00"/>
        <d v="2025-10-22T00:00:00"/>
        <d v="2025-10-23T00:00:00"/>
        <d v="2025-10-24T00:00:00"/>
        <d v="2025-10-25T00:00:00"/>
        <d v="2025-10-26T00:00:00"/>
        <d v="2025-10-27T00:00:00"/>
        <d v="2025-10-28T00:00:00"/>
        <d v="2025-10-29T00:00:00"/>
        <d v="2025-10-30T00:00:00"/>
        <d v="2025-10-31T00:00:00"/>
        <d v="2025-11-01T00:00:00"/>
        <d v="2025-11-03T00:00:00"/>
        <d v="2025-11-04T00:00:00"/>
        <d v="2025-11-06T00:00:00"/>
        <d v="2025-11-07T00:00:00"/>
        <d v="2025-11-08T00:00:00"/>
        <d v="2025-11-11T00:00:00"/>
        <d v="2025-11-12T00:00:00"/>
        <d v="2025-11-13T00:00:00"/>
        <d v="2025-11-14T00:00:00"/>
        <d v="2025-11-15T00:00:00"/>
        <d v="2025-11-16T00:00:00"/>
        <d v="2025-11-17T00:00:00"/>
        <d v="2025-11-18T00:00:00"/>
        <d v="2025-11-19T00:00:00"/>
        <d v="2025-11-20T00:00:00"/>
        <d v="2025-11-21T00:00:00"/>
        <d v="2025-11-22T00:00:00"/>
        <d v="2025-11-23T00:00:00"/>
        <d v="2025-11-24T00:00:00"/>
        <d v="2025-11-25T00:00:00"/>
        <d v="2025-11-26T00:00:00"/>
        <d v="2025-11-27T00:00:00"/>
        <d v="2025-11-28T00:00:00"/>
        <d v="2025-11-29T00:00:00"/>
        <d v="2025-11-30T00:00:00"/>
      </sharedItems>
      <fieldGroup par="10"/>
    </cacheField>
    <cacheField name="Description" numFmtId="0">
      <sharedItems/>
    </cacheField>
    <cacheField name="Debit (Spend)" numFmtId="4">
      <sharedItems containsString="0" containsBlank="1" containsNumber="1" minValue="5" maxValue="927"/>
    </cacheField>
    <cacheField name="Credit (Income)" numFmtId="4">
      <sharedItems containsString="0" containsBlank="1" containsNumber="1" containsInteger="1" minValue="35" maxValue="4000"/>
    </cacheField>
    <cacheField name="Income/(Expense)" numFmtId="4">
      <sharedItems containsSemiMixedTypes="0" containsString="0" containsNumber="1" minValue="-927" maxValue="4000"/>
    </cacheField>
    <cacheField name="Subcategory" numFmtId="0">
      <sharedItems containsBlank="1" count="23">
        <s v="Interest Earned"/>
        <s v="Bank Transfer"/>
        <s v="Side Hustle"/>
        <s v="Salary"/>
        <s v="Coffee"/>
        <s v="Rent"/>
        <s v="Loan Repayment"/>
        <s v="Groceries"/>
        <s v="Gas/Electrics"/>
        <s v="MV Fuel"/>
        <s v="Entertainment"/>
        <s v="Clothes"/>
        <s v="Restaurant"/>
        <s v="Taxi"/>
        <s v="Gym"/>
        <s v="Dentist"/>
        <s v="Phone"/>
        <s v="Gifts"/>
        <s v="Donation"/>
        <s v="Doctor"/>
        <s v="Dividends"/>
        <s v="Furnishings"/>
        <m u="1"/>
      </sharedItems>
    </cacheField>
    <cacheField name="Category" numFmtId="4">
      <sharedItems count="11">
        <s v="Variable"/>
        <s v="Transfer"/>
        <s v="Fixed"/>
        <s v="Dining Out"/>
        <s v="Living Expenses"/>
        <s v="Debt Repayment"/>
        <s v="Transport"/>
        <s v="Discretionary"/>
        <s v="Medical"/>
        <s v="Add Subcategory"/>
        <s v="Charity" u="1"/>
      </sharedItems>
    </cacheField>
    <cacheField name="Category Type" numFmtId="4">
      <sharedItems count="4">
        <s v="Income"/>
        <s v="Not Reported"/>
        <s v="Expense"/>
        <s v="Add Subcategory"/>
      </sharedItems>
    </cacheField>
    <cacheField name="Months (Date)" numFmtId="0" databaseField="0">
      <fieldGroup base="1">
        <rangePr groupBy="months" startDate="2025-01-01T00:00:00" endDate="2025-12-01T00:00:00"/>
        <groupItems count="14">
          <s v="&lt;1/01/2025"/>
          <s v="Jan"/>
          <s v="Feb"/>
          <s v="Mar"/>
          <s v="Apr"/>
          <s v="May"/>
          <s v="Jun"/>
          <s v="Jul"/>
          <s v="Aug"/>
          <s v="Sep"/>
          <s v="Oct"/>
          <s v="Nov"/>
          <s v="Dec"/>
          <s v="&gt;1/12/2025"/>
        </groupItems>
      </fieldGroup>
    </cacheField>
    <cacheField name="Years (Date)" numFmtId="0" databaseField="0">
      <fieldGroup base="1">
        <rangePr groupBy="years" startDate="2025-01-01T00:00:00" endDate="2025-12-01T00:00:00"/>
        <groupItems count="3">
          <s v="&lt;1/01/2025"/>
          <s v="2025"/>
          <s v="&gt;1/12/2025"/>
        </groupItems>
      </fieldGroup>
    </cacheField>
  </cacheFields>
  <extLst>
    <ext xmlns:x14="http://schemas.microsoft.com/office/spreadsheetml/2009/9/main" uri="{725AE2AE-9491-48be-B2B4-4EB974FC3084}">
      <x14:pivotCacheDefinition pivotCacheId="1491467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4">
  <r>
    <s v="Saving"/>
    <x v="0"/>
    <s v="Interest"/>
    <m/>
    <n v="35"/>
    <n v="35"/>
    <x v="0"/>
    <x v="0"/>
    <x v="0"/>
  </r>
  <r>
    <s v="Checking"/>
    <x v="0"/>
    <s v="Transfer to Savings"/>
    <n v="100"/>
    <m/>
    <n v="-100"/>
    <x v="1"/>
    <x v="1"/>
    <x v="1"/>
  </r>
  <r>
    <s v="Saving"/>
    <x v="0"/>
    <s v="Side Hustle"/>
    <m/>
    <n v="2057"/>
    <n v="2057"/>
    <x v="2"/>
    <x v="0"/>
    <x v="0"/>
  </r>
  <r>
    <s v="Checking"/>
    <x v="1"/>
    <s v="ACME Pty Ltd"/>
    <m/>
    <n v="4000"/>
    <n v="4000"/>
    <x v="3"/>
    <x v="2"/>
    <x v="0"/>
  </r>
  <r>
    <s v="Credit"/>
    <x v="1"/>
    <s v="Ground"/>
    <n v="5"/>
    <m/>
    <n v="-5"/>
    <x v="4"/>
    <x v="3"/>
    <x v="2"/>
  </r>
  <r>
    <s v="Checking"/>
    <x v="2"/>
    <s v="Estate Mgt."/>
    <n v="900"/>
    <m/>
    <n v="-900"/>
    <x v="5"/>
    <x v="4"/>
    <x v="2"/>
  </r>
  <r>
    <s v="Checking"/>
    <x v="2"/>
    <s v="Finance Co."/>
    <n v="150"/>
    <m/>
    <n v="-150"/>
    <x v="6"/>
    <x v="5"/>
    <x v="2"/>
  </r>
  <r>
    <s v="Credit"/>
    <x v="2"/>
    <s v="Ground"/>
    <n v="5"/>
    <m/>
    <n v="-5"/>
    <x v="4"/>
    <x v="3"/>
    <x v="2"/>
  </r>
  <r>
    <s v="Credit"/>
    <x v="3"/>
    <s v="Ground"/>
    <n v="5"/>
    <m/>
    <n v="-5"/>
    <x v="4"/>
    <x v="3"/>
    <x v="2"/>
  </r>
  <r>
    <s v="Credit"/>
    <x v="4"/>
    <s v="Ground"/>
    <n v="5"/>
    <m/>
    <n v="-5"/>
    <x v="4"/>
    <x v="3"/>
    <x v="2"/>
  </r>
  <r>
    <s v="Credit"/>
    <x v="5"/>
    <s v="Ground"/>
    <n v="5"/>
    <m/>
    <n v="-5"/>
    <x v="4"/>
    <x v="3"/>
    <x v="2"/>
  </r>
  <r>
    <s v="Credit"/>
    <x v="5"/>
    <s v="Green's"/>
    <n v="155"/>
    <m/>
    <n v="-155"/>
    <x v="7"/>
    <x v="4"/>
    <x v="2"/>
  </r>
  <r>
    <s v="Checking"/>
    <x v="6"/>
    <s v="Elec. Co."/>
    <m/>
    <n v="100"/>
    <n v="100"/>
    <x v="8"/>
    <x v="4"/>
    <x v="2"/>
  </r>
  <r>
    <s v="Credit"/>
    <x v="6"/>
    <s v="Ground"/>
    <n v="5"/>
    <m/>
    <n v="-5"/>
    <x v="4"/>
    <x v="3"/>
    <x v="2"/>
  </r>
  <r>
    <s v="Credit"/>
    <x v="7"/>
    <s v="Ground"/>
    <n v="5"/>
    <m/>
    <n v="-5"/>
    <x v="4"/>
    <x v="3"/>
    <x v="2"/>
  </r>
  <r>
    <s v="Credit"/>
    <x v="8"/>
    <s v="Fuel. Co"/>
    <n v="77"/>
    <m/>
    <n v="-77"/>
    <x v="9"/>
    <x v="6"/>
    <x v="2"/>
  </r>
  <r>
    <s v="Credit"/>
    <x v="8"/>
    <s v="Ground"/>
    <n v="5"/>
    <m/>
    <n v="-5"/>
    <x v="4"/>
    <x v="3"/>
    <x v="2"/>
  </r>
  <r>
    <s v="Credit"/>
    <x v="9"/>
    <s v="Ground"/>
    <n v="5"/>
    <m/>
    <n v="-5"/>
    <x v="4"/>
    <x v="3"/>
    <x v="2"/>
  </r>
  <r>
    <s v="Credit"/>
    <x v="10"/>
    <s v="Green's"/>
    <n v="135"/>
    <m/>
    <n v="-135"/>
    <x v="7"/>
    <x v="4"/>
    <x v="2"/>
  </r>
  <r>
    <s v="Credit"/>
    <x v="10"/>
    <s v="Ground"/>
    <n v="5"/>
    <m/>
    <n v="-5"/>
    <x v="4"/>
    <x v="3"/>
    <x v="2"/>
  </r>
  <r>
    <s v="Credit"/>
    <x v="11"/>
    <s v="Ground"/>
    <n v="5"/>
    <m/>
    <n v="-5"/>
    <x v="4"/>
    <x v="3"/>
    <x v="2"/>
  </r>
  <r>
    <s v="Credit"/>
    <x v="11"/>
    <s v="Event Cinemas"/>
    <n v="40"/>
    <m/>
    <n v="-40"/>
    <x v="10"/>
    <x v="7"/>
    <x v="2"/>
  </r>
  <r>
    <s v="Credit"/>
    <x v="11"/>
    <s v="Fashionistas"/>
    <n v="98"/>
    <m/>
    <n v="-98"/>
    <x v="11"/>
    <x v="7"/>
    <x v="2"/>
  </r>
  <r>
    <s v="Credit"/>
    <x v="11"/>
    <s v="Joe's Grill"/>
    <n v="52"/>
    <m/>
    <n v="-52"/>
    <x v="12"/>
    <x v="3"/>
    <x v="2"/>
  </r>
  <r>
    <s v="Credit"/>
    <x v="12"/>
    <s v="Taxi Co."/>
    <n v="28"/>
    <m/>
    <n v="-28"/>
    <x v="13"/>
    <x v="6"/>
    <x v="2"/>
  </r>
  <r>
    <s v="Checking"/>
    <x v="13"/>
    <s v="Muscle Beach"/>
    <n v="30"/>
    <m/>
    <n v="-30"/>
    <x v="14"/>
    <x v="7"/>
    <x v="2"/>
  </r>
  <r>
    <s v="Credit"/>
    <x v="13"/>
    <s v="Ground"/>
    <n v="5"/>
    <m/>
    <n v="-5"/>
    <x v="4"/>
    <x v="3"/>
    <x v="2"/>
  </r>
  <r>
    <s v="Credit"/>
    <x v="14"/>
    <s v="Ground"/>
    <n v="5"/>
    <m/>
    <n v="-5"/>
    <x v="4"/>
    <x v="3"/>
    <x v="2"/>
  </r>
  <r>
    <s v="Checking"/>
    <x v="14"/>
    <s v="Smile Dental"/>
    <n v="154"/>
    <m/>
    <n v="-154"/>
    <x v="15"/>
    <x v="8"/>
    <x v="2"/>
  </r>
  <r>
    <s v="Checking"/>
    <x v="14"/>
    <s v="Phone Co."/>
    <n v="40"/>
    <m/>
    <n v="-40"/>
    <x v="16"/>
    <x v="4"/>
    <x v="2"/>
  </r>
  <r>
    <s v="Credit"/>
    <x v="15"/>
    <s v="Sam's Gifts"/>
    <n v="45"/>
    <m/>
    <n v="-45"/>
    <x v="17"/>
    <x v="7"/>
    <x v="2"/>
  </r>
  <r>
    <s v="Credit"/>
    <x v="15"/>
    <s v="Streaming Co."/>
    <n v="32"/>
    <m/>
    <n v="-32"/>
    <x v="10"/>
    <x v="7"/>
    <x v="2"/>
  </r>
  <r>
    <s v="Credit"/>
    <x v="15"/>
    <s v="Ground"/>
    <n v="5"/>
    <m/>
    <n v="-5"/>
    <x v="4"/>
    <x v="3"/>
    <x v="2"/>
  </r>
  <r>
    <s v="Credit"/>
    <x v="16"/>
    <s v="Ground"/>
    <n v="5"/>
    <m/>
    <n v="-5"/>
    <x v="4"/>
    <x v="3"/>
    <x v="2"/>
  </r>
  <r>
    <s v="Credit"/>
    <x v="17"/>
    <s v="Ground"/>
    <n v="5"/>
    <m/>
    <n v="-5"/>
    <x v="4"/>
    <x v="3"/>
    <x v="2"/>
  </r>
  <r>
    <s v="Credit"/>
    <x v="17"/>
    <s v="Green's"/>
    <n v="170"/>
    <m/>
    <n v="-170"/>
    <x v="7"/>
    <x v="4"/>
    <x v="2"/>
  </r>
  <r>
    <s v="Credit"/>
    <x v="18"/>
    <s v="Pizza Pomodoro"/>
    <n v="37"/>
    <m/>
    <n v="-37"/>
    <x v="12"/>
    <x v="3"/>
    <x v="2"/>
  </r>
  <r>
    <s v="Credit"/>
    <x v="19"/>
    <s v="Golden Arches"/>
    <n v="12"/>
    <m/>
    <n v="-12"/>
    <x v="12"/>
    <x v="3"/>
    <x v="2"/>
  </r>
  <r>
    <s v="Checking"/>
    <x v="20"/>
    <s v="Worldvision"/>
    <n v="55"/>
    <m/>
    <n v="-55"/>
    <x v="18"/>
    <x v="9"/>
    <x v="3"/>
  </r>
  <r>
    <s v="Credit"/>
    <x v="20"/>
    <s v="Fuel. Co"/>
    <n v="63"/>
    <m/>
    <n v="-63"/>
    <x v="9"/>
    <x v="6"/>
    <x v="2"/>
  </r>
  <r>
    <s v="Credit"/>
    <x v="20"/>
    <s v="Ground"/>
    <n v="5"/>
    <m/>
    <n v="-5"/>
    <x v="4"/>
    <x v="3"/>
    <x v="2"/>
  </r>
  <r>
    <s v="Credit"/>
    <x v="21"/>
    <s v="Ground"/>
    <n v="5"/>
    <m/>
    <n v="-5"/>
    <x v="4"/>
    <x v="3"/>
    <x v="2"/>
  </r>
  <r>
    <s v="Credit"/>
    <x v="22"/>
    <s v="Ground"/>
    <n v="5"/>
    <m/>
    <n v="-5"/>
    <x v="4"/>
    <x v="3"/>
    <x v="2"/>
  </r>
  <r>
    <s v="Credit"/>
    <x v="23"/>
    <s v="Ground"/>
    <n v="5"/>
    <m/>
    <n v="-5"/>
    <x v="4"/>
    <x v="3"/>
    <x v="2"/>
  </r>
  <r>
    <s v="Credit"/>
    <x v="24"/>
    <s v="Ground"/>
    <n v="5"/>
    <m/>
    <n v="-5"/>
    <x v="4"/>
    <x v="3"/>
    <x v="2"/>
  </r>
  <r>
    <s v="Credit"/>
    <x v="24"/>
    <s v="Green's"/>
    <n v="162"/>
    <m/>
    <n v="-162"/>
    <x v="7"/>
    <x v="4"/>
    <x v="2"/>
  </r>
  <r>
    <s v="Credit"/>
    <x v="25"/>
    <s v="Ted's Trainers"/>
    <n v="125"/>
    <m/>
    <n v="-125"/>
    <x v="11"/>
    <x v="7"/>
    <x v="2"/>
  </r>
  <r>
    <s v="Credit"/>
    <x v="25"/>
    <s v="Ticketek"/>
    <n v="175"/>
    <m/>
    <n v="-175"/>
    <x v="10"/>
    <x v="7"/>
    <x v="2"/>
  </r>
  <r>
    <s v="Credit"/>
    <x v="26"/>
    <s v="Fashionistas"/>
    <n v="145"/>
    <m/>
    <n v="-145"/>
    <x v="11"/>
    <x v="7"/>
    <x v="2"/>
  </r>
  <r>
    <s v="Credit"/>
    <x v="26"/>
    <s v="Taxi Co."/>
    <n v="23"/>
    <m/>
    <n v="-23"/>
    <x v="13"/>
    <x v="6"/>
    <x v="2"/>
  </r>
  <r>
    <s v="Saving"/>
    <x v="27"/>
    <s v="Interest"/>
    <m/>
    <n v="36"/>
    <n v="36"/>
    <x v="0"/>
    <x v="0"/>
    <x v="0"/>
  </r>
  <r>
    <s v="Checking"/>
    <x v="27"/>
    <s v="ACME Pty Ltd"/>
    <m/>
    <n v="4000"/>
    <n v="4000"/>
    <x v="3"/>
    <x v="2"/>
    <x v="0"/>
  </r>
  <r>
    <s v="Credit"/>
    <x v="27"/>
    <s v="Ground"/>
    <n v="5"/>
    <m/>
    <n v="-5"/>
    <x v="4"/>
    <x v="3"/>
    <x v="2"/>
  </r>
  <r>
    <s v="Saving"/>
    <x v="27"/>
    <s v="Side Hustle"/>
    <m/>
    <n v="2236"/>
    <n v="2236"/>
    <x v="2"/>
    <x v="0"/>
    <x v="0"/>
  </r>
  <r>
    <s v="Checking"/>
    <x v="28"/>
    <s v="Estate Mgt."/>
    <n v="900"/>
    <m/>
    <n v="-900"/>
    <x v="5"/>
    <x v="4"/>
    <x v="2"/>
  </r>
  <r>
    <s v="Checking"/>
    <x v="28"/>
    <s v="Finance Co."/>
    <n v="150"/>
    <m/>
    <n v="-150"/>
    <x v="6"/>
    <x v="5"/>
    <x v="2"/>
  </r>
  <r>
    <s v="Checking"/>
    <x v="28"/>
    <s v="Transfer to Savings"/>
    <n v="100"/>
    <m/>
    <n v="-100"/>
    <x v="1"/>
    <x v="1"/>
    <x v="1"/>
  </r>
  <r>
    <s v="Credit"/>
    <x v="28"/>
    <s v="Ground"/>
    <n v="5"/>
    <m/>
    <n v="-5"/>
    <x v="4"/>
    <x v="3"/>
    <x v="2"/>
  </r>
  <r>
    <s v="Credit"/>
    <x v="29"/>
    <s v="Ground"/>
    <n v="5"/>
    <m/>
    <n v="-5"/>
    <x v="4"/>
    <x v="3"/>
    <x v="2"/>
  </r>
  <r>
    <s v="Credit"/>
    <x v="30"/>
    <s v="Ground"/>
    <n v="5"/>
    <m/>
    <n v="-5"/>
    <x v="4"/>
    <x v="3"/>
    <x v="2"/>
  </r>
  <r>
    <s v="Credit"/>
    <x v="31"/>
    <s v="Ground"/>
    <n v="5"/>
    <m/>
    <n v="-5"/>
    <x v="4"/>
    <x v="3"/>
    <x v="2"/>
  </r>
  <r>
    <s v="Credit"/>
    <x v="31"/>
    <s v="Green's"/>
    <n v="205"/>
    <m/>
    <n v="-205"/>
    <x v="7"/>
    <x v="4"/>
    <x v="2"/>
  </r>
  <r>
    <s v="Checking"/>
    <x v="32"/>
    <s v="Elec. Co."/>
    <n v="51.1"/>
    <m/>
    <n v="-51.1"/>
    <x v="8"/>
    <x v="4"/>
    <x v="2"/>
  </r>
  <r>
    <s v="Credit"/>
    <x v="32"/>
    <s v="Ground"/>
    <n v="5"/>
    <m/>
    <n v="-5"/>
    <x v="4"/>
    <x v="3"/>
    <x v="2"/>
  </r>
  <r>
    <s v="Credit"/>
    <x v="33"/>
    <s v="Ground"/>
    <n v="5"/>
    <m/>
    <n v="-5"/>
    <x v="4"/>
    <x v="3"/>
    <x v="2"/>
  </r>
  <r>
    <s v="Credit"/>
    <x v="34"/>
    <s v="Fuel. Co"/>
    <n v="78"/>
    <m/>
    <n v="-78"/>
    <x v="9"/>
    <x v="6"/>
    <x v="2"/>
  </r>
  <r>
    <s v="Credit"/>
    <x v="34"/>
    <s v="Ground"/>
    <n v="5"/>
    <m/>
    <n v="-5"/>
    <x v="4"/>
    <x v="3"/>
    <x v="2"/>
  </r>
  <r>
    <s v="Credit"/>
    <x v="35"/>
    <s v="Ground"/>
    <n v="5"/>
    <m/>
    <n v="-5"/>
    <x v="4"/>
    <x v="3"/>
    <x v="2"/>
  </r>
  <r>
    <s v="Credit"/>
    <x v="36"/>
    <s v="Green's"/>
    <n v="135.9"/>
    <m/>
    <n v="-135.9"/>
    <x v="7"/>
    <x v="4"/>
    <x v="2"/>
  </r>
  <r>
    <s v="Credit"/>
    <x v="36"/>
    <s v="Ground"/>
    <n v="5"/>
    <m/>
    <n v="-5"/>
    <x v="4"/>
    <x v="3"/>
    <x v="2"/>
  </r>
  <r>
    <s v="Credit"/>
    <x v="37"/>
    <s v="Ground"/>
    <n v="5"/>
    <m/>
    <n v="-5"/>
    <x v="4"/>
    <x v="3"/>
    <x v="2"/>
  </r>
  <r>
    <s v="Credit"/>
    <x v="37"/>
    <s v="Event Cinemas"/>
    <n v="40.9"/>
    <m/>
    <n v="-40.9"/>
    <x v="10"/>
    <x v="7"/>
    <x v="2"/>
  </r>
  <r>
    <s v="Credit"/>
    <x v="37"/>
    <s v="Fashionistas"/>
    <n v="99"/>
    <m/>
    <n v="-99"/>
    <x v="11"/>
    <x v="7"/>
    <x v="2"/>
  </r>
  <r>
    <s v="Credit"/>
    <x v="37"/>
    <s v="Joe's Grill"/>
    <n v="53"/>
    <m/>
    <n v="-53"/>
    <x v="12"/>
    <x v="3"/>
    <x v="2"/>
  </r>
  <r>
    <s v="Credit"/>
    <x v="38"/>
    <s v="Taxi Co."/>
    <n v="28.9"/>
    <m/>
    <n v="-28.9"/>
    <x v="13"/>
    <x v="6"/>
    <x v="2"/>
  </r>
  <r>
    <s v="Checking"/>
    <x v="39"/>
    <s v="Muscle Beach"/>
    <n v="30"/>
    <m/>
    <n v="-30"/>
    <x v="14"/>
    <x v="7"/>
    <x v="2"/>
  </r>
  <r>
    <s v="Credit"/>
    <x v="39"/>
    <s v="Ground"/>
    <n v="5"/>
    <m/>
    <n v="-5"/>
    <x v="4"/>
    <x v="3"/>
    <x v="2"/>
  </r>
  <r>
    <s v="Credit"/>
    <x v="40"/>
    <s v="Ground"/>
    <n v="5"/>
    <m/>
    <n v="-5"/>
    <x v="4"/>
    <x v="3"/>
    <x v="2"/>
  </r>
  <r>
    <s v="Checking"/>
    <x v="40"/>
    <s v="Phone Co."/>
    <n v="40"/>
    <m/>
    <n v="-40"/>
    <x v="16"/>
    <x v="4"/>
    <x v="2"/>
  </r>
  <r>
    <s v="Credit"/>
    <x v="41"/>
    <s v="Sam's Gifts"/>
    <n v="45.9"/>
    <m/>
    <n v="-45.9"/>
    <x v="17"/>
    <x v="7"/>
    <x v="2"/>
  </r>
  <r>
    <s v="Credit"/>
    <x v="41"/>
    <s v="Streaming Co."/>
    <n v="35"/>
    <m/>
    <n v="-35"/>
    <x v="10"/>
    <x v="7"/>
    <x v="2"/>
  </r>
  <r>
    <s v="Credit"/>
    <x v="41"/>
    <s v="Ground"/>
    <n v="5"/>
    <m/>
    <n v="-5"/>
    <x v="4"/>
    <x v="3"/>
    <x v="2"/>
  </r>
  <r>
    <s v="Credit"/>
    <x v="42"/>
    <s v="Ground"/>
    <n v="5"/>
    <m/>
    <n v="-5"/>
    <x v="4"/>
    <x v="3"/>
    <x v="2"/>
  </r>
  <r>
    <s v="Credit"/>
    <x v="43"/>
    <s v="Ground"/>
    <n v="5"/>
    <m/>
    <n v="-5"/>
    <x v="4"/>
    <x v="3"/>
    <x v="2"/>
  </r>
  <r>
    <s v="Credit"/>
    <x v="43"/>
    <s v="Green's"/>
    <n v="171"/>
    <m/>
    <n v="-171"/>
    <x v="7"/>
    <x v="4"/>
    <x v="2"/>
  </r>
  <r>
    <s v="Credit"/>
    <x v="44"/>
    <s v="Pizza Pomodoro"/>
    <n v="37.9"/>
    <m/>
    <n v="-37.9"/>
    <x v="12"/>
    <x v="3"/>
    <x v="2"/>
  </r>
  <r>
    <s v="Credit"/>
    <x v="45"/>
    <s v="Golden Arches"/>
    <n v="12.9"/>
    <m/>
    <n v="-12.9"/>
    <x v="12"/>
    <x v="3"/>
    <x v="2"/>
  </r>
  <r>
    <s v="Checking"/>
    <x v="46"/>
    <s v="Worldvision"/>
    <n v="55"/>
    <m/>
    <n v="-55"/>
    <x v="18"/>
    <x v="9"/>
    <x v="3"/>
  </r>
  <r>
    <s v="Credit"/>
    <x v="46"/>
    <s v="Fuel. Co"/>
    <n v="64.099999999999994"/>
    <m/>
    <n v="-64.099999999999994"/>
    <x v="9"/>
    <x v="6"/>
    <x v="2"/>
  </r>
  <r>
    <s v="Credit"/>
    <x v="46"/>
    <s v="Ground"/>
    <n v="5"/>
    <m/>
    <n v="-5"/>
    <x v="4"/>
    <x v="3"/>
    <x v="2"/>
  </r>
  <r>
    <s v="Credit"/>
    <x v="47"/>
    <s v="Ground"/>
    <n v="5"/>
    <m/>
    <n v="-5"/>
    <x v="4"/>
    <x v="3"/>
    <x v="2"/>
  </r>
  <r>
    <s v="Credit"/>
    <x v="48"/>
    <s v="Ground"/>
    <n v="5"/>
    <m/>
    <n v="-5"/>
    <x v="4"/>
    <x v="3"/>
    <x v="2"/>
  </r>
  <r>
    <s v="Credit"/>
    <x v="49"/>
    <s v="Ground"/>
    <n v="5"/>
    <m/>
    <n v="-5"/>
    <x v="4"/>
    <x v="3"/>
    <x v="2"/>
  </r>
  <r>
    <s v="Credit"/>
    <x v="50"/>
    <s v="Ground"/>
    <n v="5"/>
    <m/>
    <n v="-5"/>
    <x v="4"/>
    <x v="3"/>
    <x v="2"/>
  </r>
  <r>
    <s v="Credit"/>
    <x v="50"/>
    <s v="Green's"/>
    <n v="162.9"/>
    <m/>
    <n v="-162.9"/>
    <x v="7"/>
    <x v="4"/>
    <x v="2"/>
  </r>
  <r>
    <s v="Credit"/>
    <x v="51"/>
    <s v="Ted's Trainers"/>
    <n v="125.9"/>
    <m/>
    <n v="-125.9"/>
    <x v="11"/>
    <x v="7"/>
    <x v="2"/>
  </r>
  <r>
    <s v="Credit"/>
    <x v="51"/>
    <s v="Global Fashion"/>
    <n v="137"/>
    <m/>
    <n v="-137"/>
    <x v="11"/>
    <x v="7"/>
    <x v="2"/>
  </r>
  <r>
    <s v="Credit"/>
    <x v="52"/>
    <s v="Fashionistas"/>
    <n v="146.1"/>
    <m/>
    <n v="-146.1"/>
    <x v="11"/>
    <x v="7"/>
    <x v="2"/>
  </r>
  <r>
    <s v="Credit"/>
    <x v="52"/>
    <s v="Taxi Co."/>
    <n v="24.1"/>
    <m/>
    <n v="-24.1"/>
    <x v="13"/>
    <x v="6"/>
    <x v="2"/>
  </r>
  <r>
    <s v="Checking"/>
    <x v="53"/>
    <s v="ACME Pty Ltd"/>
    <m/>
    <n v="4000"/>
    <n v="4000"/>
    <x v="3"/>
    <x v="2"/>
    <x v="0"/>
  </r>
  <r>
    <s v="Saving"/>
    <x v="53"/>
    <s v="Interest"/>
    <m/>
    <n v="37"/>
    <n v="37"/>
    <x v="0"/>
    <x v="0"/>
    <x v="0"/>
  </r>
  <r>
    <s v="Credit"/>
    <x v="53"/>
    <s v="Ground"/>
    <n v="5"/>
    <m/>
    <n v="-5"/>
    <x v="4"/>
    <x v="3"/>
    <x v="2"/>
  </r>
  <r>
    <s v="Saving"/>
    <x v="53"/>
    <s v="Side Hustle"/>
    <m/>
    <n v="1364"/>
    <n v="1364"/>
    <x v="2"/>
    <x v="0"/>
    <x v="0"/>
  </r>
  <r>
    <s v="Checking"/>
    <x v="54"/>
    <s v="Estate Mgt."/>
    <n v="900"/>
    <m/>
    <n v="-900"/>
    <x v="5"/>
    <x v="4"/>
    <x v="2"/>
  </r>
  <r>
    <s v="Checking"/>
    <x v="54"/>
    <s v="Finance Co."/>
    <n v="150"/>
    <m/>
    <n v="-150"/>
    <x v="6"/>
    <x v="5"/>
    <x v="2"/>
  </r>
  <r>
    <s v="Credit"/>
    <x v="54"/>
    <s v="Ground"/>
    <n v="5"/>
    <m/>
    <n v="-5"/>
    <x v="4"/>
    <x v="3"/>
    <x v="2"/>
  </r>
  <r>
    <s v="Credit"/>
    <x v="55"/>
    <s v="Ground"/>
    <n v="5"/>
    <m/>
    <n v="-5"/>
    <x v="4"/>
    <x v="3"/>
    <x v="2"/>
  </r>
  <r>
    <s v="Credit"/>
    <x v="56"/>
    <s v="Ground"/>
    <n v="5"/>
    <m/>
    <n v="-5"/>
    <x v="4"/>
    <x v="3"/>
    <x v="2"/>
  </r>
  <r>
    <s v="Credit"/>
    <x v="57"/>
    <s v="Ground"/>
    <n v="5"/>
    <m/>
    <n v="-5"/>
    <x v="4"/>
    <x v="3"/>
    <x v="2"/>
  </r>
  <r>
    <s v="Credit"/>
    <x v="57"/>
    <s v="Green's"/>
    <n v="149"/>
    <m/>
    <n v="-149"/>
    <x v="7"/>
    <x v="4"/>
    <x v="2"/>
  </r>
  <r>
    <s v="Checking"/>
    <x v="58"/>
    <s v="Elec. Co."/>
    <n v="52.1"/>
    <m/>
    <n v="-52.1"/>
    <x v="8"/>
    <x v="4"/>
    <x v="2"/>
  </r>
  <r>
    <s v="Credit"/>
    <x v="58"/>
    <s v="Ground"/>
    <n v="5"/>
    <m/>
    <n v="-5"/>
    <x v="4"/>
    <x v="3"/>
    <x v="2"/>
  </r>
  <r>
    <s v="Credit"/>
    <x v="59"/>
    <s v="Ground"/>
    <n v="5"/>
    <m/>
    <n v="-5"/>
    <x v="4"/>
    <x v="3"/>
    <x v="2"/>
  </r>
  <r>
    <s v="Checking"/>
    <x v="59"/>
    <s v="Transfer to Savings"/>
    <n v="100"/>
    <m/>
    <n v="-100"/>
    <x v="1"/>
    <x v="1"/>
    <x v="1"/>
  </r>
  <r>
    <s v="Credit"/>
    <x v="60"/>
    <s v="Fuel. Co"/>
    <n v="78.900000000000006"/>
    <m/>
    <n v="-78.900000000000006"/>
    <x v="9"/>
    <x v="6"/>
    <x v="2"/>
  </r>
  <r>
    <s v="Credit"/>
    <x v="60"/>
    <s v="Ground"/>
    <n v="5"/>
    <m/>
    <n v="-5"/>
    <x v="4"/>
    <x v="3"/>
    <x v="2"/>
  </r>
  <r>
    <s v="Credit"/>
    <x v="61"/>
    <s v="Ground"/>
    <n v="5"/>
    <m/>
    <n v="-5"/>
    <x v="4"/>
    <x v="3"/>
    <x v="2"/>
  </r>
  <r>
    <s v="Credit"/>
    <x v="62"/>
    <s v="Green's"/>
    <n v="137"/>
    <m/>
    <n v="-137"/>
    <x v="7"/>
    <x v="4"/>
    <x v="2"/>
  </r>
  <r>
    <s v="Credit"/>
    <x v="62"/>
    <s v="Ground"/>
    <n v="5"/>
    <m/>
    <n v="-5"/>
    <x v="4"/>
    <x v="3"/>
    <x v="2"/>
  </r>
  <r>
    <s v="Credit"/>
    <x v="63"/>
    <s v="Ground"/>
    <n v="5"/>
    <m/>
    <n v="-5"/>
    <x v="4"/>
    <x v="3"/>
    <x v="2"/>
  </r>
  <r>
    <s v="Credit"/>
    <x v="63"/>
    <s v="Event Cinemas"/>
    <n v="41.8"/>
    <m/>
    <n v="-41.8"/>
    <x v="10"/>
    <x v="7"/>
    <x v="2"/>
  </r>
  <r>
    <s v="Credit"/>
    <x v="63"/>
    <s v="Fashionistas"/>
    <n v="99.9"/>
    <m/>
    <n v="-99.9"/>
    <x v="11"/>
    <x v="7"/>
    <x v="2"/>
  </r>
  <r>
    <s v="Credit"/>
    <x v="63"/>
    <s v="Joe's Grill"/>
    <n v="54"/>
    <m/>
    <n v="-54"/>
    <x v="12"/>
    <x v="3"/>
    <x v="2"/>
  </r>
  <r>
    <s v="Credit"/>
    <x v="64"/>
    <s v="Taxi Co."/>
    <n v="30"/>
    <m/>
    <n v="-30"/>
    <x v="13"/>
    <x v="6"/>
    <x v="2"/>
  </r>
  <r>
    <s v="Checking"/>
    <x v="65"/>
    <s v="Muscle Beach"/>
    <n v="30"/>
    <m/>
    <n v="-30"/>
    <x v="14"/>
    <x v="7"/>
    <x v="2"/>
  </r>
  <r>
    <s v="Credit"/>
    <x v="65"/>
    <s v="Ground"/>
    <n v="5"/>
    <m/>
    <n v="-5"/>
    <x v="4"/>
    <x v="3"/>
    <x v="2"/>
  </r>
  <r>
    <s v="Credit"/>
    <x v="66"/>
    <s v="Ground"/>
    <n v="5"/>
    <m/>
    <n v="-5"/>
    <x v="4"/>
    <x v="3"/>
    <x v="2"/>
  </r>
  <r>
    <s v="Checking"/>
    <x v="66"/>
    <s v="Village Medical"/>
    <n v="75"/>
    <m/>
    <n v="-75"/>
    <x v="19"/>
    <x v="8"/>
    <x v="2"/>
  </r>
  <r>
    <s v="Checking"/>
    <x v="66"/>
    <s v="Phone Co."/>
    <n v="40"/>
    <m/>
    <n v="-40"/>
    <x v="16"/>
    <x v="4"/>
    <x v="2"/>
  </r>
  <r>
    <s v="Credit"/>
    <x v="67"/>
    <s v="Sam's Gifts"/>
    <n v="46.8"/>
    <m/>
    <n v="-46.8"/>
    <x v="17"/>
    <x v="7"/>
    <x v="2"/>
  </r>
  <r>
    <s v="Credit"/>
    <x v="67"/>
    <s v="Streaming Co."/>
    <n v="35"/>
    <m/>
    <n v="-35"/>
    <x v="10"/>
    <x v="7"/>
    <x v="2"/>
  </r>
  <r>
    <s v="Credit"/>
    <x v="67"/>
    <s v="Ground"/>
    <n v="5"/>
    <m/>
    <n v="-5"/>
    <x v="4"/>
    <x v="3"/>
    <x v="2"/>
  </r>
  <r>
    <s v="Credit"/>
    <x v="68"/>
    <s v="Ground"/>
    <n v="5"/>
    <m/>
    <n v="-5"/>
    <x v="4"/>
    <x v="3"/>
    <x v="2"/>
  </r>
  <r>
    <s v="Credit"/>
    <x v="69"/>
    <s v="Ground"/>
    <n v="5"/>
    <m/>
    <n v="-5"/>
    <x v="4"/>
    <x v="3"/>
    <x v="2"/>
  </r>
  <r>
    <s v="Credit"/>
    <x v="69"/>
    <s v="Green's"/>
    <n v="171.9"/>
    <m/>
    <n v="-171.9"/>
    <x v="7"/>
    <x v="4"/>
    <x v="2"/>
  </r>
  <r>
    <s v="Credit"/>
    <x v="70"/>
    <s v="Pizza Pomodoro"/>
    <n v="39"/>
    <m/>
    <n v="-39"/>
    <x v="12"/>
    <x v="3"/>
    <x v="2"/>
  </r>
  <r>
    <s v="Credit"/>
    <x v="71"/>
    <s v="Golden Arches"/>
    <n v="14"/>
    <m/>
    <n v="-14"/>
    <x v="12"/>
    <x v="3"/>
    <x v="2"/>
  </r>
  <r>
    <s v="Checking"/>
    <x v="72"/>
    <s v="Worldvision"/>
    <n v="55"/>
    <m/>
    <n v="-55"/>
    <x v="18"/>
    <x v="9"/>
    <x v="3"/>
  </r>
  <r>
    <s v="Credit"/>
    <x v="72"/>
    <s v="Fuel. Co"/>
    <n v="65"/>
    <m/>
    <n v="-65"/>
    <x v="9"/>
    <x v="6"/>
    <x v="2"/>
  </r>
  <r>
    <s v="Credit"/>
    <x v="72"/>
    <s v="Ground"/>
    <n v="5"/>
    <m/>
    <n v="-5"/>
    <x v="4"/>
    <x v="3"/>
    <x v="2"/>
  </r>
  <r>
    <s v="Credit"/>
    <x v="73"/>
    <s v="Ground"/>
    <n v="5"/>
    <m/>
    <n v="-5"/>
    <x v="4"/>
    <x v="3"/>
    <x v="2"/>
  </r>
  <r>
    <s v="Credit"/>
    <x v="74"/>
    <s v="Ground"/>
    <n v="5"/>
    <m/>
    <n v="-5"/>
    <x v="4"/>
    <x v="3"/>
    <x v="2"/>
  </r>
  <r>
    <s v="Credit"/>
    <x v="75"/>
    <s v="Ground"/>
    <n v="5"/>
    <m/>
    <n v="-5"/>
    <x v="4"/>
    <x v="3"/>
    <x v="2"/>
  </r>
  <r>
    <s v="Credit"/>
    <x v="76"/>
    <s v="Ground"/>
    <n v="5"/>
    <m/>
    <n v="-5"/>
    <x v="4"/>
    <x v="3"/>
    <x v="2"/>
  </r>
  <r>
    <s v="Credit"/>
    <x v="76"/>
    <s v="Green's"/>
    <n v="209"/>
    <m/>
    <n v="-209"/>
    <x v="7"/>
    <x v="4"/>
    <x v="2"/>
  </r>
  <r>
    <s v="Credit"/>
    <x v="77"/>
    <s v="Ted's Trainers"/>
    <n v="127"/>
    <m/>
    <n v="-127"/>
    <x v="11"/>
    <x v="7"/>
    <x v="2"/>
  </r>
  <r>
    <s v="Credit"/>
    <x v="77"/>
    <s v="Sports Co."/>
    <n v="177.2"/>
    <m/>
    <n v="-177.2"/>
    <x v="11"/>
    <x v="7"/>
    <x v="2"/>
  </r>
  <r>
    <s v="Credit"/>
    <x v="78"/>
    <s v="Fashionistas"/>
    <n v="147.1"/>
    <m/>
    <n v="-147.1"/>
    <x v="11"/>
    <x v="7"/>
    <x v="2"/>
  </r>
  <r>
    <s v="Credit"/>
    <x v="78"/>
    <s v="Taxi Co."/>
    <n v="25"/>
    <m/>
    <n v="-25"/>
    <x v="13"/>
    <x v="6"/>
    <x v="2"/>
  </r>
  <r>
    <s v="Credit"/>
    <x v="79"/>
    <s v="Foodary"/>
    <n v="15"/>
    <m/>
    <n v="-15"/>
    <x v="12"/>
    <x v="3"/>
    <x v="2"/>
  </r>
  <r>
    <s v="Credit"/>
    <x v="80"/>
    <s v="Ground"/>
    <n v="5"/>
    <m/>
    <n v="-5"/>
    <x v="4"/>
    <x v="3"/>
    <x v="2"/>
  </r>
  <r>
    <s v="Credit"/>
    <x v="81"/>
    <s v="Ground"/>
    <n v="5"/>
    <m/>
    <n v="-5"/>
    <x v="4"/>
    <x v="3"/>
    <x v="2"/>
  </r>
  <r>
    <s v="Checking"/>
    <x v="81"/>
    <s v="Amoogle"/>
    <m/>
    <n v="1350"/>
    <n v="1350"/>
    <x v="20"/>
    <x v="0"/>
    <x v="0"/>
  </r>
  <r>
    <s v="Checking"/>
    <x v="82"/>
    <s v="ACME Pty Ltd"/>
    <m/>
    <n v="4000"/>
    <n v="4000"/>
    <x v="3"/>
    <x v="2"/>
    <x v="0"/>
  </r>
  <r>
    <s v="Saving"/>
    <x v="82"/>
    <s v="Interest"/>
    <m/>
    <n v="38"/>
    <n v="38"/>
    <x v="0"/>
    <x v="0"/>
    <x v="0"/>
  </r>
  <r>
    <s v="Credit"/>
    <x v="82"/>
    <s v="Ground"/>
    <n v="5"/>
    <m/>
    <n v="-5"/>
    <x v="4"/>
    <x v="3"/>
    <x v="2"/>
  </r>
  <r>
    <s v="Saving"/>
    <x v="82"/>
    <s v="Side Hustle"/>
    <m/>
    <n v="2964"/>
    <n v="2964"/>
    <x v="2"/>
    <x v="0"/>
    <x v="0"/>
  </r>
  <r>
    <s v="Checking"/>
    <x v="83"/>
    <s v="Estate Mgt."/>
    <n v="900"/>
    <m/>
    <n v="-900"/>
    <x v="5"/>
    <x v="4"/>
    <x v="2"/>
  </r>
  <r>
    <s v="Checking"/>
    <x v="83"/>
    <s v="Finance Co."/>
    <n v="150"/>
    <m/>
    <n v="-150"/>
    <x v="6"/>
    <x v="5"/>
    <x v="2"/>
  </r>
  <r>
    <s v="Credit"/>
    <x v="83"/>
    <s v="Ground"/>
    <n v="5"/>
    <m/>
    <n v="-5"/>
    <x v="4"/>
    <x v="3"/>
    <x v="2"/>
  </r>
  <r>
    <s v="Credit"/>
    <x v="84"/>
    <s v="Ground"/>
    <n v="5"/>
    <m/>
    <n v="-5"/>
    <x v="4"/>
    <x v="3"/>
    <x v="2"/>
  </r>
  <r>
    <s v="Credit"/>
    <x v="85"/>
    <s v="Ground"/>
    <n v="5"/>
    <m/>
    <n v="-5"/>
    <x v="4"/>
    <x v="3"/>
    <x v="2"/>
  </r>
  <r>
    <s v="Credit"/>
    <x v="86"/>
    <s v="Ground"/>
    <n v="5"/>
    <m/>
    <n v="-5"/>
    <x v="4"/>
    <x v="3"/>
    <x v="2"/>
  </r>
  <r>
    <s v="Credit"/>
    <x v="86"/>
    <s v="Green's"/>
    <n v="158.19999999999999"/>
    <m/>
    <n v="-158.19999999999999"/>
    <x v="7"/>
    <x v="4"/>
    <x v="2"/>
  </r>
  <r>
    <s v="Checking"/>
    <x v="87"/>
    <s v="Elec. Co."/>
    <n v="53.2"/>
    <m/>
    <n v="-53.2"/>
    <x v="8"/>
    <x v="4"/>
    <x v="2"/>
  </r>
  <r>
    <s v="Credit"/>
    <x v="87"/>
    <s v="Ground"/>
    <n v="5"/>
    <m/>
    <n v="-5"/>
    <x v="4"/>
    <x v="3"/>
    <x v="2"/>
  </r>
  <r>
    <s v="Credit"/>
    <x v="88"/>
    <s v="Ground"/>
    <n v="5"/>
    <m/>
    <n v="-5"/>
    <x v="4"/>
    <x v="3"/>
    <x v="2"/>
  </r>
  <r>
    <s v="Credit"/>
    <x v="89"/>
    <s v="Fuel. Co"/>
    <n v="79.900000000000006"/>
    <m/>
    <n v="-79.900000000000006"/>
    <x v="9"/>
    <x v="6"/>
    <x v="2"/>
  </r>
  <r>
    <s v="Credit"/>
    <x v="89"/>
    <s v="Ground"/>
    <n v="5"/>
    <m/>
    <n v="-5"/>
    <x v="4"/>
    <x v="3"/>
    <x v="2"/>
  </r>
  <r>
    <s v="Credit"/>
    <x v="90"/>
    <s v="Ground"/>
    <n v="5"/>
    <m/>
    <n v="-5"/>
    <x v="4"/>
    <x v="3"/>
    <x v="2"/>
  </r>
  <r>
    <s v="Credit"/>
    <x v="91"/>
    <s v="Green's"/>
    <n v="98"/>
    <m/>
    <n v="-98"/>
    <x v="7"/>
    <x v="4"/>
    <x v="2"/>
  </r>
  <r>
    <s v="Credit"/>
    <x v="91"/>
    <s v="Ground"/>
    <n v="5"/>
    <m/>
    <n v="-5"/>
    <x v="4"/>
    <x v="3"/>
    <x v="2"/>
  </r>
  <r>
    <s v="Checking"/>
    <x v="91"/>
    <s v="Transfer to Savings"/>
    <n v="100"/>
    <m/>
    <n v="-100"/>
    <x v="1"/>
    <x v="1"/>
    <x v="1"/>
  </r>
  <r>
    <s v="Credit"/>
    <x v="92"/>
    <s v="Ground"/>
    <n v="5"/>
    <m/>
    <n v="-5"/>
    <x v="4"/>
    <x v="3"/>
    <x v="2"/>
  </r>
  <r>
    <s v="Credit"/>
    <x v="92"/>
    <s v="Event Cinemas"/>
    <n v="42.8"/>
    <m/>
    <n v="-42.8"/>
    <x v="10"/>
    <x v="7"/>
    <x v="2"/>
  </r>
  <r>
    <s v="Credit"/>
    <x v="92"/>
    <s v="Fashionistas"/>
    <n v="100.9"/>
    <m/>
    <n v="-100.9"/>
    <x v="11"/>
    <x v="7"/>
    <x v="2"/>
  </r>
  <r>
    <s v="Credit"/>
    <x v="92"/>
    <s v="Joe's Grill"/>
    <n v="54.9"/>
    <m/>
    <n v="-54.9"/>
    <x v="12"/>
    <x v="3"/>
    <x v="2"/>
  </r>
  <r>
    <s v="Credit"/>
    <x v="93"/>
    <s v="Taxi Co."/>
    <n v="31"/>
    <m/>
    <n v="-31"/>
    <x v="13"/>
    <x v="6"/>
    <x v="2"/>
  </r>
  <r>
    <s v="Checking"/>
    <x v="94"/>
    <s v="Muscle Beach"/>
    <n v="30"/>
    <m/>
    <n v="-30"/>
    <x v="14"/>
    <x v="7"/>
    <x v="2"/>
  </r>
  <r>
    <s v="Credit"/>
    <x v="94"/>
    <s v="Ground"/>
    <n v="5"/>
    <m/>
    <n v="-5"/>
    <x v="4"/>
    <x v="3"/>
    <x v="2"/>
  </r>
  <r>
    <s v="Credit"/>
    <x v="95"/>
    <s v="Ground"/>
    <n v="5"/>
    <m/>
    <n v="-5"/>
    <x v="4"/>
    <x v="3"/>
    <x v="2"/>
  </r>
  <r>
    <s v="Checking"/>
    <x v="95"/>
    <s v="Phone Co."/>
    <n v="40"/>
    <m/>
    <n v="-40"/>
    <x v="16"/>
    <x v="4"/>
    <x v="2"/>
  </r>
  <r>
    <s v="Credit"/>
    <x v="96"/>
    <s v="Sam's Gifts"/>
    <n v="47.9"/>
    <m/>
    <n v="-47.9"/>
    <x v="17"/>
    <x v="7"/>
    <x v="2"/>
  </r>
  <r>
    <s v="Credit"/>
    <x v="96"/>
    <s v="Streaming Co."/>
    <n v="35"/>
    <m/>
    <n v="-35"/>
    <x v="10"/>
    <x v="7"/>
    <x v="2"/>
  </r>
  <r>
    <s v="Credit"/>
    <x v="96"/>
    <s v="Ground"/>
    <n v="5"/>
    <m/>
    <n v="-5"/>
    <x v="4"/>
    <x v="3"/>
    <x v="2"/>
  </r>
  <r>
    <s v="Credit"/>
    <x v="97"/>
    <s v="Ground"/>
    <n v="5"/>
    <m/>
    <n v="-5"/>
    <x v="4"/>
    <x v="3"/>
    <x v="2"/>
  </r>
  <r>
    <s v="Credit"/>
    <x v="98"/>
    <s v="Ground"/>
    <n v="5"/>
    <m/>
    <n v="-5"/>
    <x v="4"/>
    <x v="3"/>
    <x v="2"/>
  </r>
  <r>
    <s v="Credit"/>
    <x v="98"/>
    <s v="Green's"/>
    <n v="173"/>
    <m/>
    <n v="-173"/>
    <x v="7"/>
    <x v="4"/>
    <x v="2"/>
  </r>
  <r>
    <s v="Credit"/>
    <x v="99"/>
    <s v="Pizza Pomodoro"/>
    <n v="40.1"/>
    <m/>
    <n v="-40.1"/>
    <x v="12"/>
    <x v="3"/>
    <x v="2"/>
  </r>
  <r>
    <s v="Credit"/>
    <x v="100"/>
    <s v="Golden Arches"/>
    <n v="15.1"/>
    <m/>
    <n v="-15.1"/>
    <x v="12"/>
    <x v="3"/>
    <x v="2"/>
  </r>
  <r>
    <s v="Checking"/>
    <x v="101"/>
    <s v="Worldvision"/>
    <n v="55"/>
    <m/>
    <n v="-55"/>
    <x v="18"/>
    <x v="9"/>
    <x v="3"/>
  </r>
  <r>
    <s v="Credit"/>
    <x v="101"/>
    <s v="Fuel. Co"/>
    <n v="66"/>
    <m/>
    <n v="-66"/>
    <x v="9"/>
    <x v="6"/>
    <x v="2"/>
  </r>
  <r>
    <s v="Credit"/>
    <x v="101"/>
    <s v="Ground"/>
    <n v="5"/>
    <m/>
    <n v="-5"/>
    <x v="4"/>
    <x v="3"/>
    <x v="2"/>
  </r>
  <r>
    <s v="Credit"/>
    <x v="102"/>
    <s v="Ground"/>
    <n v="5"/>
    <m/>
    <n v="-5"/>
    <x v="4"/>
    <x v="3"/>
    <x v="2"/>
  </r>
  <r>
    <s v="Credit"/>
    <x v="103"/>
    <s v="Ground"/>
    <n v="5"/>
    <m/>
    <n v="-5"/>
    <x v="4"/>
    <x v="3"/>
    <x v="2"/>
  </r>
  <r>
    <s v="Credit"/>
    <x v="104"/>
    <s v="Ground"/>
    <n v="5"/>
    <m/>
    <n v="-5"/>
    <x v="4"/>
    <x v="3"/>
    <x v="2"/>
  </r>
  <r>
    <s v="Credit"/>
    <x v="105"/>
    <s v="Ground"/>
    <n v="5"/>
    <m/>
    <n v="-5"/>
    <x v="4"/>
    <x v="3"/>
    <x v="2"/>
  </r>
  <r>
    <s v="Credit"/>
    <x v="105"/>
    <s v="Green's"/>
    <n v="164.9"/>
    <m/>
    <n v="-164.9"/>
    <x v="7"/>
    <x v="4"/>
    <x v="2"/>
  </r>
  <r>
    <s v="Credit"/>
    <x v="106"/>
    <s v="Ted's Trainers"/>
    <n v="127.9"/>
    <m/>
    <n v="-127.9"/>
    <x v="11"/>
    <x v="7"/>
    <x v="2"/>
  </r>
  <r>
    <s v="Credit"/>
    <x v="106"/>
    <s v="BW Club"/>
    <n v="300"/>
    <m/>
    <n v="-300"/>
    <x v="10"/>
    <x v="7"/>
    <x v="2"/>
  </r>
  <r>
    <s v="Credit"/>
    <x v="107"/>
    <s v="Fashionistas"/>
    <n v="148.1"/>
    <m/>
    <n v="-148.1"/>
    <x v="11"/>
    <x v="7"/>
    <x v="2"/>
  </r>
  <r>
    <s v="Credit"/>
    <x v="107"/>
    <s v="Taxi Co."/>
    <n v="26.1"/>
    <m/>
    <n v="-26.1"/>
    <x v="13"/>
    <x v="6"/>
    <x v="2"/>
  </r>
  <r>
    <s v="Credit"/>
    <x v="108"/>
    <s v="Foodary"/>
    <n v="15"/>
    <m/>
    <n v="-15"/>
    <x v="12"/>
    <x v="3"/>
    <x v="2"/>
  </r>
  <r>
    <s v="Credit"/>
    <x v="108"/>
    <s v="Ground"/>
    <n v="5"/>
    <m/>
    <n v="-5"/>
    <x v="4"/>
    <x v="3"/>
    <x v="2"/>
  </r>
  <r>
    <s v="Credit"/>
    <x v="109"/>
    <s v="Ground"/>
    <n v="5"/>
    <m/>
    <n v="-5"/>
    <x v="4"/>
    <x v="3"/>
    <x v="2"/>
  </r>
  <r>
    <s v="Credit"/>
    <x v="110"/>
    <s v="Ground"/>
    <n v="5"/>
    <m/>
    <n v="-5"/>
    <x v="4"/>
    <x v="3"/>
    <x v="2"/>
  </r>
  <r>
    <s v="Checking"/>
    <x v="111"/>
    <s v="ACME Pty Ltd"/>
    <m/>
    <n v="4000"/>
    <n v="4000"/>
    <x v="3"/>
    <x v="2"/>
    <x v="0"/>
  </r>
  <r>
    <s v="Saving"/>
    <x v="111"/>
    <s v="Interest"/>
    <m/>
    <n v="39"/>
    <n v="39"/>
    <x v="0"/>
    <x v="0"/>
    <x v="0"/>
  </r>
  <r>
    <s v="Checking"/>
    <x v="111"/>
    <s v="Estate Mgt."/>
    <n v="900"/>
    <m/>
    <n v="-900"/>
    <x v="5"/>
    <x v="4"/>
    <x v="2"/>
  </r>
  <r>
    <s v="Checking"/>
    <x v="111"/>
    <s v="Finance Co."/>
    <n v="150"/>
    <m/>
    <n v="-150"/>
    <x v="6"/>
    <x v="5"/>
    <x v="2"/>
  </r>
  <r>
    <s v="Credit"/>
    <x v="111"/>
    <s v="Ground"/>
    <n v="5"/>
    <m/>
    <n v="-5"/>
    <x v="4"/>
    <x v="3"/>
    <x v="2"/>
  </r>
  <r>
    <s v="Saving"/>
    <x v="111"/>
    <s v="Side Hustle"/>
    <m/>
    <n v="2852"/>
    <n v="2852"/>
    <x v="2"/>
    <x v="0"/>
    <x v="0"/>
  </r>
  <r>
    <s v="Credit"/>
    <x v="112"/>
    <s v="Ground"/>
    <n v="5"/>
    <m/>
    <n v="-5"/>
    <x v="4"/>
    <x v="3"/>
    <x v="2"/>
  </r>
  <r>
    <s v="Credit"/>
    <x v="113"/>
    <s v="Ground"/>
    <n v="5"/>
    <m/>
    <n v="-5"/>
    <x v="4"/>
    <x v="3"/>
    <x v="2"/>
  </r>
  <r>
    <s v="Credit"/>
    <x v="114"/>
    <s v="Ground"/>
    <n v="5"/>
    <m/>
    <n v="-5"/>
    <x v="4"/>
    <x v="3"/>
    <x v="2"/>
  </r>
  <r>
    <s v="Credit"/>
    <x v="114"/>
    <s v="Green's"/>
    <n v="170"/>
    <m/>
    <n v="-170"/>
    <x v="7"/>
    <x v="4"/>
    <x v="2"/>
  </r>
  <r>
    <s v="Checking"/>
    <x v="115"/>
    <s v="Elec. Co."/>
    <n v="54.1"/>
    <m/>
    <n v="-54.1"/>
    <x v="8"/>
    <x v="4"/>
    <x v="2"/>
  </r>
  <r>
    <s v="Credit"/>
    <x v="115"/>
    <s v="Ground"/>
    <n v="5"/>
    <m/>
    <n v="-5"/>
    <x v="4"/>
    <x v="3"/>
    <x v="2"/>
  </r>
  <r>
    <s v="Credit"/>
    <x v="116"/>
    <s v="Ground"/>
    <n v="5"/>
    <m/>
    <n v="-5"/>
    <x v="4"/>
    <x v="3"/>
    <x v="2"/>
  </r>
  <r>
    <s v="Credit"/>
    <x v="117"/>
    <s v="Fuel. Co"/>
    <n v="81"/>
    <m/>
    <n v="-81"/>
    <x v="9"/>
    <x v="6"/>
    <x v="2"/>
  </r>
  <r>
    <s v="Credit"/>
    <x v="117"/>
    <s v="Ground"/>
    <n v="5"/>
    <m/>
    <n v="-5"/>
    <x v="4"/>
    <x v="3"/>
    <x v="2"/>
  </r>
  <r>
    <s v="Credit"/>
    <x v="118"/>
    <s v="Ground"/>
    <n v="5"/>
    <m/>
    <n v="-5"/>
    <x v="4"/>
    <x v="3"/>
    <x v="2"/>
  </r>
  <r>
    <s v="Credit"/>
    <x v="119"/>
    <s v="Green's"/>
    <n v="139.1"/>
    <m/>
    <n v="-139.1"/>
    <x v="7"/>
    <x v="4"/>
    <x v="2"/>
  </r>
  <r>
    <s v="Credit"/>
    <x v="119"/>
    <s v="Ground"/>
    <n v="5"/>
    <m/>
    <n v="-5"/>
    <x v="4"/>
    <x v="3"/>
    <x v="2"/>
  </r>
  <r>
    <s v="Credit"/>
    <x v="120"/>
    <s v="Ground"/>
    <n v="5"/>
    <m/>
    <n v="-5"/>
    <x v="4"/>
    <x v="3"/>
    <x v="2"/>
  </r>
  <r>
    <s v="Credit"/>
    <x v="120"/>
    <s v="Event Cinemas"/>
    <n v="43.9"/>
    <m/>
    <n v="-43.9"/>
    <x v="10"/>
    <x v="7"/>
    <x v="2"/>
  </r>
  <r>
    <s v="Credit"/>
    <x v="120"/>
    <s v="Fashionistas"/>
    <n v="101.80000000000001"/>
    <m/>
    <n v="-101.80000000000001"/>
    <x v="11"/>
    <x v="7"/>
    <x v="2"/>
  </r>
  <r>
    <s v="Credit"/>
    <x v="120"/>
    <s v="Joe's Grill"/>
    <n v="55.9"/>
    <m/>
    <n v="-55.9"/>
    <x v="12"/>
    <x v="3"/>
    <x v="2"/>
  </r>
  <r>
    <s v="Credit"/>
    <x v="121"/>
    <s v="Taxi Co."/>
    <n v="32"/>
    <m/>
    <n v="-32"/>
    <x v="13"/>
    <x v="6"/>
    <x v="2"/>
  </r>
  <r>
    <s v="Checking"/>
    <x v="122"/>
    <s v="Muscle Beach"/>
    <n v="30"/>
    <m/>
    <n v="-30"/>
    <x v="14"/>
    <x v="7"/>
    <x v="2"/>
  </r>
  <r>
    <s v="Credit"/>
    <x v="122"/>
    <s v="Ground"/>
    <n v="5"/>
    <m/>
    <n v="-5"/>
    <x v="4"/>
    <x v="3"/>
    <x v="2"/>
  </r>
  <r>
    <s v="Credit"/>
    <x v="123"/>
    <s v="Ground"/>
    <n v="5"/>
    <m/>
    <n v="-5"/>
    <x v="4"/>
    <x v="3"/>
    <x v="2"/>
  </r>
  <r>
    <s v="Checking"/>
    <x v="123"/>
    <s v="Village Medical"/>
    <n v="75"/>
    <m/>
    <n v="-75"/>
    <x v="19"/>
    <x v="8"/>
    <x v="2"/>
  </r>
  <r>
    <s v="Checking"/>
    <x v="123"/>
    <s v="Phone Co."/>
    <n v="40"/>
    <m/>
    <n v="-40"/>
    <x v="16"/>
    <x v="4"/>
    <x v="2"/>
  </r>
  <r>
    <s v="Checking"/>
    <x v="123"/>
    <s v="Transfer to Savings"/>
    <n v="100"/>
    <m/>
    <n v="-100"/>
    <x v="1"/>
    <x v="1"/>
    <x v="1"/>
  </r>
  <r>
    <s v="Credit"/>
    <x v="124"/>
    <s v="Sam's Gifts"/>
    <n v="49"/>
    <m/>
    <n v="-49"/>
    <x v="17"/>
    <x v="7"/>
    <x v="2"/>
  </r>
  <r>
    <s v="Credit"/>
    <x v="124"/>
    <s v="Streaming Co."/>
    <n v="35"/>
    <m/>
    <n v="-35"/>
    <x v="10"/>
    <x v="7"/>
    <x v="2"/>
  </r>
  <r>
    <s v="Credit"/>
    <x v="124"/>
    <s v="Ground"/>
    <n v="5"/>
    <m/>
    <n v="-5"/>
    <x v="4"/>
    <x v="3"/>
    <x v="2"/>
  </r>
  <r>
    <s v="Credit"/>
    <x v="125"/>
    <s v="Ground"/>
    <n v="5"/>
    <m/>
    <n v="-5"/>
    <x v="4"/>
    <x v="3"/>
    <x v="2"/>
  </r>
  <r>
    <s v="Credit"/>
    <x v="126"/>
    <s v="Ground"/>
    <n v="5"/>
    <m/>
    <n v="-5"/>
    <x v="4"/>
    <x v="3"/>
    <x v="2"/>
  </r>
  <r>
    <s v="Credit"/>
    <x v="126"/>
    <s v="Green's"/>
    <n v="174"/>
    <m/>
    <n v="-174"/>
    <x v="7"/>
    <x v="4"/>
    <x v="2"/>
  </r>
  <r>
    <s v="Credit"/>
    <x v="127"/>
    <s v="Pizza Pomodoro"/>
    <n v="41.1"/>
    <m/>
    <n v="-41.1"/>
    <x v="12"/>
    <x v="3"/>
    <x v="2"/>
  </r>
  <r>
    <s v="Credit"/>
    <x v="128"/>
    <s v="Golden Arches"/>
    <n v="16.2"/>
    <m/>
    <n v="-16.2"/>
    <x v="12"/>
    <x v="3"/>
    <x v="2"/>
  </r>
  <r>
    <s v="Checking"/>
    <x v="129"/>
    <s v="Worldvision"/>
    <n v="55"/>
    <m/>
    <n v="-55"/>
    <x v="18"/>
    <x v="9"/>
    <x v="3"/>
  </r>
  <r>
    <s v="Credit"/>
    <x v="129"/>
    <s v="Fuel. Co"/>
    <n v="67"/>
    <m/>
    <n v="-67"/>
    <x v="9"/>
    <x v="6"/>
    <x v="2"/>
  </r>
  <r>
    <s v="Credit"/>
    <x v="129"/>
    <s v="Ground"/>
    <n v="5"/>
    <m/>
    <n v="-5"/>
    <x v="4"/>
    <x v="3"/>
    <x v="2"/>
  </r>
  <r>
    <s v="Credit"/>
    <x v="130"/>
    <s v="Ground"/>
    <n v="5"/>
    <m/>
    <n v="-5"/>
    <x v="4"/>
    <x v="3"/>
    <x v="2"/>
  </r>
  <r>
    <s v="Credit"/>
    <x v="131"/>
    <s v="Ground"/>
    <n v="5"/>
    <m/>
    <n v="-5"/>
    <x v="4"/>
    <x v="3"/>
    <x v="2"/>
  </r>
  <r>
    <s v="Credit"/>
    <x v="132"/>
    <s v="Ground"/>
    <n v="5"/>
    <m/>
    <n v="-5"/>
    <x v="4"/>
    <x v="3"/>
    <x v="2"/>
  </r>
  <r>
    <s v="Credit"/>
    <x v="133"/>
    <s v="Ground"/>
    <n v="5"/>
    <m/>
    <n v="-5"/>
    <x v="4"/>
    <x v="3"/>
    <x v="2"/>
  </r>
  <r>
    <s v="Credit"/>
    <x v="133"/>
    <s v="Green's"/>
    <n v="165.8"/>
    <m/>
    <n v="-165.8"/>
    <x v="7"/>
    <x v="4"/>
    <x v="2"/>
  </r>
  <r>
    <s v="Credit"/>
    <x v="134"/>
    <s v="Ted's Trainers"/>
    <n v="128.80000000000001"/>
    <m/>
    <n v="-128.80000000000001"/>
    <x v="11"/>
    <x v="7"/>
    <x v="2"/>
  </r>
  <r>
    <s v="Credit"/>
    <x v="134"/>
    <s v="Home Decorator"/>
    <n v="235"/>
    <m/>
    <n v="-235"/>
    <x v="21"/>
    <x v="7"/>
    <x v="2"/>
  </r>
  <r>
    <s v="Credit"/>
    <x v="135"/>
    <s v="Fashionistas"/>
    <n v="149.19999999999999"/>
    <m/>
    <n v="-149.19999999999999"/>
    <x v="11"/>
    <x v="7"/>
    <x v="2"/>
  </r>
  <r>
    <s v="Credit"/>
    <x v="135"/>
    <s v="Taxi Co."/>
    <n v="27.200000000000003"/>
    <m/>
    <n v="-27.200000000000003"/>
    <x v="13"/>
    <x v="6"/>
    <x v="2"/>
  </r>
  <r>
    <s v="Credit"/>
    <x v="136"/>
    <s v="Ground"/>
    <n v="5"/>
    <m/>
    <n v="-5"/>
    <x v="4"/>
    <x v="3"/>
    <x v="2"/>
  </r>
  <r>
    <s v="Credit"/>
    <x v="137"/>
    <s v="Foodary"/>
    <n v="15"/>
    <m/>
    <n v="-15"/>
    <x v="12"/>
    <x v="3"/>
    <x v="2"/>
  </r>
  <r>
    <s v="Credit"/>
    <x v="137"/>
    <s v="Ground"/>
    <n v="5"/>
    <m/>
    <n v="-5"/>
    <x v="4"/>
    <x v="3"/>
    <x v="2"/>
  </r>
  <r>
    <s v="Checking"/>
    <x v="138"/>
    <s v="ACME Pty Ltd"/>
    <m/>
    <n v="4000"/>
    <n v="4000"/>
    <x v="3"/>
    <x v="2"/>
    <x v="0"/>
  </r>
  <r>
    <s v="Saving"/>
    <x v="138"/>
    <s v="Interest"/>
    <m/>
    <n v="40"/>
    <n v="40"/>
    <x v="0"/>
    <x v="0"/>
    <x v="0"/>
  </r>
  <r>
    <s v="Saving"/>
    <x v="138"/>
    <s v="Side Hustle"/>
    <m/>
    <n v="2576"/>
    <n v="2576"/>
    <x v="2"/>
    <x v="0"/>
    <x v="0"/>
  </r>
  <r>
    <s v="Credit"/>
    <x v="139"/>
    <s v="Ground"/>
    <n v="5"/>
    <m/>
    <n v="-5"/>
    <x v="4"/>
    <x v="3"/>
    <x v="2"/>
  </r>
  <r>
    <s v="Checking"/>
    <x v="139"/>
    <s v="Estate Mgt."/>
    <n v="900"/>
    <m/>
    <n v="-900"/>
    <x v="5"/>
    <x v="4"/>
    <x v="2"/>
  </r>
  <r>
    <s v="Checking"/>
    <x v="139"/>
    <s v="Finance Co."/>
    <n v="150"/>
    <m/>
    <n v="-150"/>
    <x v="6"/>
    <x v="5"/>
    <x v="2"/>
  </r>
  <r>
    <s v="Credit"/>
    <x v="139"/>
    <s v="Ground"/>
    <n v="5"/>
    <m/>
    <n v="-5"/>
    <x v="4"/>
    <x v="3"/>
    <x v="2"/>
  </r>
  <r>
    <s v="Credit"/>
    <x v="140"/>
    <s v="Ground"/>
    <n v="5"/>
    <m/>
    <n v="-5"/>
    <x v="4"/>
    <x v="3"/>
    <x v="2"/>
  </r>
  <r>
    <s v="Credit"/>
    <x v="141"/>
    <s v="Ground"/>
    <n v="5"/>
    <m/>
    <n v="-5"/>
    <x v="4"/>
    <x v="3"/>
    <x v="2"/>
  </r>
  <r>
    <s v="Credit"/>
    <x v="142"/>
    <s v="Ground"/>
    <n v="5"/>
    <m/>
    <n v="-5"/>
    <x v="4"/>
    <x v="3"/>
    <x v="2"/>
  </r>
  <r>
    <s v="Credit"/>
    <x v="142"/>
    <s v="Green's"/>
    <n v="119"/>
    <m/>
    <n v="-119"/>
    <x v="7"/>
    <x v="4"/>
    <x v="2"/>
  </r>
  <r>
    <s v="Checking"/>
    <x v="143"/>
    <s v="Elec. Co."/>
    <n v="55"/>
    <m/>
    <n v="-55"/>
    <x v="8"/>
    <x v="4"/>
    <x v="2"/>
  </r>
  <r>
    <s v="Credit"/>
    <x v="143"/>
    <s v="Ground"/>
    <n v="5"/>
    <m/>
    <n v="-5"/>
    <x v="4"/>
    <x v="3"/>
    <x v="2"/>
  </r>
  <r>
    <s v="Credit"/>
    <x v="144"/>
    <s v="Ground"/>
    <n v="5"/>
    <m/>
    <n v="-5"/>
    <x v="4"/>
    <x v="3"/>
    <x v="2"/>
  </r>
  <r>
    <s v="Credit"/>
    <x v="145"/>
    <s v="Fuel. Co"/>
    <n v="82.1"/>
    <m/>
    <n v="-82.1"/>
    <x v="9"/>
    <x v="6"/>
    <x v="2"/>
  </r>
  <r>
    <s v="Credit"/>
    <x v="145"/>
    <s v="Ground"/>
    <n v="5"/>
    <m/>
    <n v="-5"/>
    <x v="4"/>
    <x v="3"/>
    <x v="2"/>
  </r>
  <r>
    <s v="Checking"/>
    <x v="145"/>
    <s v="Transfer to Savings"/>
    <n v="100"/>
    <m/>
    <n v="-100"/>
    <x v="1"/>
    <x v="1"/>
    <x v="1"/>
  </r>
  <r>
    <s v="Credit"/>
    <x v="146"/>
    <s v="Ground"/>
    <n v="5"/>
    <m/>
    <n v="-5"/>
    <x v="4"/>
    <x v="3"/>
    <x v="2"/>
  </r>
  <r>
    <s v="Credit"/>
    <x v="147"/>
    <s v="Green's"/>
    <n v="140.19999999999999"/>
    <m/>
    <n v="-140.19999999999999"/>
    <x v="7"/>
    <x v="4"/>
    <x v="2"/>
  </r>
  <r>
    <s v="Credit"/>
    <x v="147"/>
    <s v="Ground"/>
    <n v="5"/>
    <m/>
    <n v="-5"/>
    <x v="4"/>
    <x v="3"/>
    <x v="2"/>
  </r>
  <r>
    <s v="Credit"/>
    <x v="148"/>
    <s v="Ground"/>
    <n v="5"/>
    <m/>
    <n v="-5"/>
    <x v="4"/>
    <x v="3"/>
    <x v="2"/>
  </r>
  <r>
    <s v="Credit"/>
    <x v="148"/>
    <s v="Event Cinemas"/>
    <n v="44.9"/>
    <m/>
    <n v="-44.9"/>
    <x v="10"/>
    <x v="7"/>
    <x v="2"/>
  </r>
  <r>
    <s v="Credit"/>
    <x v="148"/>
    <s v="Fashionistas"/>
    <n v="102.9"/>
    <m/>
    <n v="-102.9"/>
    <x v="11"/>
    <x v="7"/>
    <x v="2"/>
  </r>
  <r>
    <s v="Credit"/>
    <x v="148"/>
    <s v="Joe's Grill"/>
    <n v="56.9"/>
    <m/>
    <n v="-56.9"/>
    <x v="12"/>
    <x v="3"/>
    <x v="2"/>
  </r>
  <r>
    <s v="Credit"/>
    <x v="149"/>
    <s v="Taxi Co."/>
    <n v="33.1"/>
    <m/>
    <n v="-33.1"/>
    <x v="13"/>
    <x v="6"/>
    <x v="2"/>
  </r>
  <r>
    <s v="Checking"/>
    <x v="150"/>
    <s v="Muscle Beach"/>
    <n v="30"/>
    <m/>
    <n v="-30"/>
    <x v="14"/>
    <x v="7"/>
    <x v="2"/>
  </r>
  <r>
    <s v="Credit"/>
    <x v="150"/>
    <s v="Ground"/>
    <n v="5"/>
    <m/>
    <n v="-5"/>
    <x v="4"/>
    <x v="3"/>
    <x v="2"/>
  </r>
  <r>
    <s v="Credit"/>
    <x v="151"/>
    <s v="Ground"/>
    <n v="5"/>
    <m/>
    <n v="-5"/>
    <x v="4"/>
    <x v="3"/>
    <x v="2"/>
  </r>
  <r>
    <s v="Checking"/>
    <x v="151"/>
    <s v="Phone Co."/>
    <n v="40"/>
    <m/>
    <n v="-40"/>
    <x v="16"/>
    <x v="4"/>
    <x v="2"/>
  </r>
  <r>
    <s v="Credit"/>
    <x v="152"/>
    <s v="Sam's Gifts"/>
    <n v="50.1"/>
    <m/>
    <n v="-50.1"/>
    <x v="17"/>
    <x v="7"/>
    <x v="2"/>
  </r>
  <r>
    <s v="Credit"/>
    <x v="152"/>
    <s v="Streaming Co."/>
    <n v="35"/>
    <m/>
    <n v="-35"/>
    <x v="10"/>
    <x v="7"/>
    <x v="2"/>
  </r>
  <r>
    <s v="Credit"/>
    <x v="152"/>
    <s v="Ground"/>
    <n v="5"/>
    <m/>
    <n v="-5"/>
    <x v="4"/>
    <x v="3"/>
    <x v="2"/>
  </r>
  <r>
    <s v="Credit"/>
    <x v="153"/>
    <s v="Ground"/>
    <n v="5"/>
    <m/>
    <n v="-5"/>
    <x v="4"/>
    <x v="3"/>
    <x v="2"/>
  </r>
  <r>
    <s v="Credit"/>
    <x v="154"/>
    <s v="Ground"/>
    <n v="5"/>
    <m/>
    <n v="-5"/>
    <x v="4"/>
    <x v="3"/>
    <x v="2"/>
  </r>
  <r>
    <s v="Credit"/>
    <x v="154"/>
    <s v="Green's"/>
    <n v="234"/>
    <m/>
    <n v="-234"/>
    <x v="7"/>
    <x v="4"/>
    <x v="2"/>
  </r>
  <r>
    <s v="Credit"/>
    <x v="155"/>
    <s v="Pizza Pomodoro"/>
    <n v="42.1"/>
    <m/>
    <n v="-42.1"/>
    <x v="12"/>
    <x v="3"/>
    <x v="2"/>
  </r>
  <r>
    <s v="Credit"/>
    <x v="156"/>
    <s v="Golden Arches"/>
    <n v="17.099999999999998"/>
    <m/>
    <n v="-17.099999999999998"/>
    <x v="12"/>
    <x v="3"/>
    <x v="2"/>
  </r>
  <r>
    <s v="Checking"/>
    <x v="157"/>
    <s v="Worldvision"/>
    <n v="55"/>
    <m/>
    <n v="-55"/>
    <x v="18"/>
    <x v="9"/>
    <x v="3"/>
  </r>
  <r>
    <s v="Credit"/>
    <x v="157"/>
    <s v="Fuel. Co"/>
    <n v="67.900000000000006"/>
    <m/>
    <n v="-67.900000000000006"/>
    <x v="9"/>
    <x v="6"/>
    <x v="2"/>
  </r>
  <r>
    <s v="Credit"/>
    <x v="157"/>
    <s v="Ground"/>
    <n v="5"/>
    <m/>
    <n v="-5"/>
    <x v="4"/>
    <x v="3"/>
    <x v="2"/>
  </r>
  <r>
    <s v="Credit"/>
    <x v="158"/>
    <s v="Ground"/>
    <n v="5"/>
    <m/>
    <n v="-5"/>
    <x v="4"/>
    <x v="3"/>
    <x v="2"/>
  </r>
  <r>
    <s v="Credit"/>
    <x v="159"/>
    <s v="Ground"/>
    <n v="5"/>
    <m/>
    <n v="-5"/>
    <x v="4"/>
    <x v="3"/>
    <x v="2"/>
  </r>
  <r>
    <s v="Credit"/>
    <x v="160"/>
    <s v="Ground"/>
    <n v="5"/>
    <m/>
    <n v="-5"/>
    <x v="4"/>
    <x v="3"/>
    <x v="2"/>
  </r>
  <r>
    <s v="Credit"/>
    <x v="161"/>
    <s v="Ground"/>
    <n v="5"/>
    <m/>
    <n v="-5"/>
    <x v="4"/>
    <x v="3"/>
    <x v="2"/>
  </r>
  <r>
    <s v="Credit"/>
    <x v="161"/>
    <s v="Green's"/>
    <n v="166.9"/>
    <m/>
    <n v="-166.9"/>
    <x v="7"/>
    <x v="4"/>
    <x v="2"/>
  </r>
  <r>
    <s v="Credit"/>
    <x v="162"/>
    <s v="Ted's Trainers"/>
    <n v="129.9"/>
    <m/>
    <n v="-129.9"/>
    <x v="11"/>
    <x v="7"/>
    <x v="2"/>
  </r>
  <r>
    <s v="Credit"/>
    <x v="162"/>
    <s v="Ticketek"/>
    <n v="180.29999999999998"/>
    <m/>
    <n v="-180.29999999999998"/>
    <x v="10"/>
    <x v="7"/>
    <x v="2"/>
  </r>
  <r>
    <s v="Credit"/>
    <x v="163"/>
    <s v="Fashionistas"/>
    <n v="150.1"/>
    <m/>
    <n v="-150.1"/>
    <x v="11"/>
    <x v="7"/>
    <x v="2"/>
  </r>
  <r>
    <s v="Credit"/>
    <x v="163"/>
    <s v="Taxi Co."/>
    <n v="28.200000000000003"/>
    <m/>
    <n v="-28.200000000000003"/>
    <x v="13"/>
    <x v="6"/>
    <x v="2"/>
  </r>
  <r>
    <s v="Credit"/>
    <x v="163"/>
    <s v="Foodary"/>
    <n v="15"/>
    <m/>
    <n v="-15"/>
    <x v="12"/>
    <x v="3"/>
    <x v="2"/>
  </r>
  <r>
    <s v="Credit"/>
    <x v="164"/>
    <s v="Ground"/>
    <n v="5"/>
    <m/>
    <n v="-5"/>
    <x v="4"/>
    <x v="3"/>
    <x v="2"/>
  </r>
  <r>
    <s v="Credit"/>
    <x v="165"/>
    <s v="Ground"/>
    <n v="5"/>
    <m/>
    <n v="-5"/>
    <x v="4"/>
    <x v="3"/>
    <x v="2"/>
  </r>
  <r>
    <s v="Checking"/>
    <x v="166"/>
    <s v="ACME Pty Ltd"/>
    <m/>
    <n v="4000"/>
    <n v="4000"/>
    <x v="3"/>
    <x v="2"/>
    <x v="0"/>
  </r>
  <r>
    <s v="Checking"/>
    <x v="166"/>
    <s v="Transfer to Savings"/>
    <n v="100"/>
    <m/>
    <n v="-100"/>
    <x v="1"/>
    <x v="1"/>
    <x v="1"/>
  </r>
  <r>
    <s v="Saving"/>
    <x v="166"/>
    <s v="Interest"/>
    <m/>
    <n v="41"/>
    <n v="41"/>
    <x v="0"/>
    <x v="0"/>
    <x v="0"/>
  </r>
  <r>
    <s v="Saving"/>
    <x v="166"/>
    <s v="Side Hustle"/>
    <m/>
    <n v="2301"/>
    <n v="2301"/>
    <x v="2"/>
    <x v="0"/>
    <x v="0"/>
  </r>
  <r>
    <s v="Credit"/>
    <x v="167"/>
    <s v="Ground"/>
    <n v="5"/>
    <m/>
    <n v="-5"/>
    <x v="4"/>
    <x v="3"/>
    <x v="2"/>
  </r>
  <r>
    <s v="Checking"/>
    <x v="168"/>
    <s v="Estate Mgt."/>
    <n v="900"/>
    <m/>
    <n v="-900"/>
    <x v="5"/>
    <x v="4"/>
    <x v="2"/>
  </r>
  <r>
    <s v="Checking"/>
    <x v="168"/>
    <s v="Finance Co."/>
    <n v="150"/>
    <m/>
    <n v="-150"/>
    <x v="6"/>
    <x v="5"/>
    <x v="2"/>
  </r>
  <r>
    <s v="Credit"/>
    <x v="168"/>
    <s v="Fodary"/>
    <n v="15"/>
    <m/>
    <n v="-15"/>
    <x v="12"/>
    <x v="3"/>
    <x v="2"/>
  </r>
  <r>
    <s v="Credit"/>
    <x v="168"/>
    <s v="Ground"/>
    <n v="5"/>
    <m/>
    <n v="-5"/>
    <x v="4"/>
    <x v="3"/>
    <x v="2"/>
  </r>
  <r>
    <s v="Credit"/>
    <x v="169"/>
    <s v="Ground"/>
    <n v="5"/>
    <m/>
    <n v="-5"/>
    <x v="4"/>
    <x v="3"/>
    <x v="2"/>
  </r>
  <r>
    <s v="Credit"/>
    <x v="170"/>
    <s v="Ground"/>
    <n v="5"/>
    <m/>
    <n v="-5"/>
    <x v="4"/>
    <x v="3"/>
    <x v="2"/>
  </r>
  <r>
    <s v="Credit"/>
    <x v="170"/>
    <s v="Green's"/>
    <n v="180"/>
    <m/>
    <n v="-180"/>
    <x v="7"/>
    <x v="4"/>
    <x v="2"/>
  </r>
  <r>
    <s v="Checking"/>
    <x v="171"/>
    <s v="Elec. Co."/>
    <n v="56.1"/>
    <m/>
    <n v="-56.1"/>
    <x v="8"/>
    <x v="4"/>
    <x v="2"/>
  </r>
  <r>
    <s v="Credit"/>
    <x v="171"/>
    <s v="Ground"/>
    <n v="5"/>
    <m/>
    <n v="-5"/>
    <x v="4"/>
    <x v="3"/>
    <x v="2"/>
  </r>
  <r>
    <s v="Credit"/>
    <x v="172"/>
    <s v="Ground"/>
    <n v="5"/>
    <m/>
    <n v="-5"/>
    <x v="4"/>
    <x v="3"/>
    <x v="2"/>
  </r>
  <r>
    <s v="Credit"/>
    <x v="173"/>
    <s v="Fuel. Co"/>
    <n v="83.1"/>
    <m/>
    <n v="-83.1"/>
    <x v="9"/>
    <x v="6"/>
    <x v="2"/>
  </r>
  <r>
    <s v="Credit"/>
    <x v="173"/>
    <s v="Ground"/>
    <n v="5"/>
    <m/>
    <n v="-5"/>
    <x v="4"/>
    <x v="3"/>
    <x v="2"/>
  </r>
  <r>
    <s v="Credit"/>
    <x v="174"/>
    <s v="Ground"/>
    <n v="5"/>
    <m/>
    <n v="-5"/>
    <x v="4"/>
    <x v="3"/>
    <x v="2"/>
  </r>
  <r>
    <s v="Credit"/>
    <x v="175"/>
    <s v="Green's"/>
    <n v="141.1"/>
    <m/>
    <n v="-141.1"/>
    <x v="7"/>
    <x v="4"/>
    <x v="2"/>
  </r>
  <r>
    <s v="Credit"/>
    <x v="175"/>
    <s v="Ground"/>
    <n v="5"/>
    <m/>
    <n v="-5"/>
    <x v="4"/>
    <x v="3"/>
    <x v="2"/>
  </r>
  <r>
    <s v="Credit"/>
    <x v="176"/>
    <s v="Ground"/>
    <n v="5"/>
    <m/>
    <n v="-5"/>
    <x v="4"/>
    <x v="3"/>
    <x v="2"/>
  </r>
  <r>
    <s v="Credit"/>
    <x v="176"/>
    <s v="Event Cinemas"/>
    <n v="45.8"/>
    <m/>
    <n v="-45.8"/>
    <x v="10"/>
    <x v="7"/>
    <x v="2"/>
  </r>
  <r>
    <s v="Credit"/>
    <x v="176"/>
    <s v="Fashionistas"/>
    <n v="103.80000000000001"/>
    <m/>
    <n v="-103.80000000000001"/>
    <x v="11"/>
    <x v="7"/>
    <x v="2"/>
  </r>
  <r>
    <s v="Credit"/>
    <x v="176"/>
    <s v="Joe's Grill"/>
    <n v="58"/>
    <m/>
    <n v="-58"/>
    <x v="12"/>
    <x v="3"/>
    <x v="2"/>
  </r>
  <r>
    <s v="Credit"/>
    <x v="177"/>
    <s v="Taxi Co."/>
    <n v="34.200000000000003"/>
    <m/>
    <n v="-34.200000000000003"/>
    <x v="13"/>
    <x v="6"/>
    <x v="2"/>
  </r>
  <r>
    <s v="Checking"/>
    <x v="178"/>
    <s v="Muscle Beach"/>
    <n v="30"/>
    <m/>
    <n v="-30"/>
    <x v="14"/>
    <x v="7"/>
    <x v="2"/>
  </r>
  <r>
    <s v="Credit"/>
    <x v="178"/>
    <s v="Ground"/>
    <n v="5"/>
    <m/>
    <n v="-5"/>
    <x v="4"/>
    <x v="3"/>
    <x v="2"/>
  </r>
  <r>
    <s v="Credit"/>
    <x v="179"/>
    <s v="Ground"/>
    <n v="5"/>
    <m/>
    <n v="-5"/>
    <x v="4"/>
    <x v="3"/>
    <x v="2"/>
  </r>
  <r>
    <s v="Checking"/>
    <x v="179"/>
    <s v="Phone Co."/>
    <n v="40"/>
    <m/>
    <n v="-40"/>
    <x v="16"/>
    <x v="4"/>
    <x v="2"/>
  </r>
  <r>
    <s v="Credit"/>
    <x v="180"/>
    <s v="Sam's Gifts"/>
    <n v="51.1"/>
    <m/>
    <n v="-51.1"/>
    <x v="17"/>
    <x v="7"/>
    <x v="2"/>
  </r>
  <r>
    <s v="Credit"/>
    <x v="180"/>
    <s v="Streaming Co."/>
    <n v="35"/>
    <m/>
    <n v="-35"/>
    <x v="10"/>
    <x v="7"/>
    <x v="2"/>
  </r>
  <r>
    <s v="Credit"/>
    <x v="180"/>
    <s v="Ground"/>
    <n v="5"/>
    <m/>
    <n v="-5"/>
    <x v="4"/>
    <x v="3"/>
    <x v="2"/>
  </r>
  <r>
    <s v="Credit"/>
    <x v="181"/>
    <s v="Ground"/>
    <n v="5"/>
    <m/>
    <n v="-5"/>
    <x v="4"/>
    <x v="3"/>
    <x v="2"/>
  </r>
  <r>
    <s v="Credit"/>
    <x v="182"/>
    <s v="Ground"/>
    <n v="5"/>
    <m/>
    <n v="-5"/>
    <x v="4"/>
    <x v="3"/>
    <x v="2"/>
  </r>
  <r>
    <s v="Credit"/>
    <x v="182"/>
    <s v="Green's"/>
    <n v="176"/>
    <m/>
    <n v="-176"/>
    <x v="7"/>
    <x v="4"/>
    <x v="2"/>
  </r>
  <r>
    <s v="Credit"/>
    <x v="183"/>
    <s v="Pizza Pomodoro"/>
    <n v="43.1"/>
    <m/>
    <n v="-43.1"/>
    <x v="12"/>
    <x v="3"/>
    <x v="2"/>
  </r>
  <r>
    <s v="Credit"/>
    <x v="184"/>
    <s v="Golden Arches"/>
    <n v="18.2"/>
    <m/>
    <n v="-18.2"/>
    <x v="12"/>
    <x v="3"/>
    <x v="2"/>
  </r>
  <r>
    <s v="Checking"/>
    <x v="185"/>
    <s v="Worldvision"/>
    <n v="55"/>
    <m/>
    <n v="-55"/>
    <x v="18"/>
    <x v="9"/>
    <x v="3"/>
  </r>
  <r>
    <s v="Credit"/>
    <x v="185"/>
    <s v="Fuel. Co"/>
    <n v="68.800000000000011"/>
    <m/>
    <n v="-68.800000000000011"/>
    <x v="9"/>
    <x v="6"/>
    <x v="2"/>
  </r>
  <r>
    <s v="Credit"/>
    <x v="185"/>
    <s v="Ground"/>
    <n v="5"/>
    <m/>
    <n v="-5"/>
    <x v="4"/>
    <x v="3"/>
    <x v="2"/>
  </r>
  <r>
    <s v="Credit"/>
    <x v="186"/>
    <s v="Ground"/>
    <n v="5"/>
    <m/>
    <n v="-5"/>
    <x v="4"/>
    <x v="3"/>
    <x v="2"/>
  </r>
  <r>
    <s v="Credit"/>
    <x v="187"/>
    <s v="Ground"/>
    <n v="5"/>
    <m/>
    <n v="-5"/>
    <x v="4"/>
    <x v="3"/>
    <x v="2"/>
  </r>
  <r>
    <s v="Credit"/>
    <x v="188"/>
    <s v="Ground"/>
    <n v="5"/>
    <m/>
    <n v="-5"/>
    <x v="4"/>
    <x v="3"/>
    <x v="2"/>
  </r>
  <r>
    <s v="Credit"/>
    <x v="189"/>
    <s v="Ground"/>
    <n v="5"/>
    <m/>
    <n v="-5"/>
    <x v="4"/>
    <x v="3"/>
    <x v="2"/>
  </r>
  <r>
    <s v="Credit"/>
    <x v="189"/>
    <s v="Green's"/>
    <n v="193"/>
    <m/>
    <n v="-193"/>
    <x v="7"/>
    <x v="4"/>
    <x v="2"/>
  </r>
  <r>
    <s v="Credit"/>
    <x v="190"/>
    <s v="Ted's Trainers"/>
    <n v="130.80000000000001"/>
    <m/>
    <n v="-130.80000000000001"/>
    <x v="11"/>
    <x v="7"/>
    <x v="2"/>
  </r>
  <r>
    <s v="Credit"/>
    <x v="190"/>
    <s v="Home Decorator"/>
    <n v="181.39999999999998"/>
    <m/>
    <n v="-181.39999999999998"/>
    <x v="21"/>
    <x v="7"/>
    <x v="2"/>
  </r>
  <r>
    <s v="Credit"/>
    <x v="191"/>
    <s v="Fashionistas"/>
    <n v="151.19999999999999"/>
    <m/>
    <n v="-151.19999999999999"/>
    <x v="11"/>
    <x v="7"/>
    <x v="2"/>
  </r>
  <r>
    <s v="Credit"/>
    <x v="191"/>
    <s v="Taxi Co."/>
    <n v="29.300000000000004"/>
    <m/>
    <n v="-29.300000000000004"/>
    <x v="13"/>
    <x v="6"/>
    <x v="2"/>
  </r>
  <r>
    <s v="Credit"/>
    <x v="191"/>
    <s v="Foodary"/>
    <n v="15"/>
    <m/>
    <n v="-15"/>
    <x v="12"/>
    <x v="3"/>
    <x v="2"/>
  </r>
  <r>
    <s v="Credit"/>
    <x v="192"/>
    <s v="Ground"/>
    <n v="5"/>
    <m/>
    <n v="-5"/>
    <x v="4"/>
    <x v="3"/>
    <x v="2"/>
  </r>
  <r>
    <s v="Credit"/>
    <x v="193"/>
    <s v="Ground"/>
    <n v="5"/>
    <m/>
    <n v="-5"/>
    <x v="4"/>
    <x v="3"/>
    <x v="2"/>
  </r>
  <r>
    <s v="Checking"/>
    <x v="193"/>
    <s v="ACME Pty Ltd"/>
    <m/>
    <n v="4000"/>
    <n v="4000"/>
    <x v="3"/>
    <x v="2"/>
    <x v="0"/>
  </r>
  <r>
    <s v="Saving"/>
    <x v="193"/>
    <s v="Interest"/>
    <m/>
    <n v="42"/>
    <n v="42"/>
    <x v="0"/>
    <x v="0"/>
    <x v="0"/>
  </r>
  <r>
    <s v="Saving"/>
    <x v="193"/>
    <s v="Side Hustle"/>
    <m/>
    <n v="2815"/>
    <n v="2815"/>
    <x v="2"/>
    <x v="0"/>
    <x v="0"/>
  </r>
  <r>
    <s v="Credit"/>
    <x v="194"/>
    <s v="Ground"/>
    <n v="5"/>
    <m/>
    <n v="-5"/>
    <x v="4"/>
    <x v="3"/>
    <x v="2"/>
  </r>
  <r>
    <s v="Checking"/>
    <x v="195"/>
    <s v="Estate Mgt."/>
    <n v="900"/>
    <m/>
    <n v="-900"/>
    <x v="5"/>
    <x v="4"/>
    <x v="2"/>
  </r>
  <r>
    <s v="Checking"/>
    <x v="195"/>
    <s v="Finance Co."/>
    <n v="150"/>
    <m/>
    <n v="-150"/>
    <x v="6"/>
    <x v="5"/>
    <x v="2"/>
  </r>
  <r>
    <s v="Credit"/>
    <x v="195"/>
    <s v="Ground"/>
    <n v="5"/>
    <m/>
    <n v="-5"/>
    <x v="4"/>
    <x v="3"/>
    <x v="2"/>
  </r>
  <r>
    <s v="Credit"/>
    <x v="195"/>
    <s v="Ground"/>
    <n v="5"/>
    <m/>
    <n v="-5"/>
    <x v="4"/>
    <x v="3"/>
    <x v="2"/>
  </r>
  <r>
    <s v="Credit"/>
    <x v="196"/>
    <s v="Ground"/>
    <n v="5"/>
    <m/>
    <n v="-5"/>
    <x v="4"/>
    <x v="3"/>
    <x v="2"/>
  </r>
  <r>
    <s v="Credit"/>
    <x v="197"/>
    <s v="Ground"/>
    <n v="5"/>
    <m/>
    <n v="-5"/>
    <x v="4"/>
    <x v="3"/>
    <x v="2"/>
  </r>
  <r>
    <s v="Credit"/>
    <x v="197"/>
    <s v="Green's"/>
    <n v="137"/>
    <m/>
    <n v="-137"/>
    <x v="7"/>
    <x v="4"/>
    <x v="2"/>
  </r>
  <r>
    <s v="Checking"/>
    <x v="198"/>
    <s v="Elec. Co."/>
    <n v="57"/>
    <m/>
    <n v="-57"/>
    <x v="8"/>
    <x v="4"/>
    <x v="2"/>
  </r>
  <r>
    <s v="Credit"/>
    <x v="198"/>
    <s v="Ground"/>
    <n v="5"/>
    <m/>
    <n v="-5"/>
    <x v="4"/>
    <x v="3"/>
    <x v="2"/>
  </r>
  <r>
    <s v="Credit"/>
    <x v="199"/>
    <s v="Ground"/>
    <n v="5"/>
    <m/>
    <n v="-5"/>
    <x v="4"/>
    <x v="3"/>
    <x v="2"/>
  </r>
  <r>
    <s v="Credit"/>
    <x v="200"/>
    <s v="Fuel. Co"/>
    <n v="84.199999999999989"/>
    <m/>
    <n v="-84.199999999999989"/>
    <x v="9"/>
    <x v="6"/>
    <x v="2"/>
  </r>
  <r>
    <s v="Credit"/>
    <x v="200"/>
    <s v="Ground"/>
    <n v="5"/>
    <m/>
    <n v="-5"/>
    <x v="4"/>
    <x v="3"/>
    <x v="2"/>
  </r>
  <r>
    <s v="Credit"/>
    <x v="201"/>
    <s v="Ground"/>
    <n v="5"/>
    <m/>
    <n v="-5"/>
    <x v="4"/>
    <x v="3"/>
    <x v="2"/>
  </r>
  <r>
    <s v="Credit"/>
    <x v="202"/>
    <s v="Green's"/>
    <n v="142.1"/>
    <m/>
    <n v="-142.1"/>
    <x v="7"/>
    <x v="4"/>
    <x v="2"/>
  </r>
  <r>
    <s v="Credit"/>
    <x v="202"/>
    <s v="Ground"/>
    <n v="5"/>
    <m/>
    <n v="-5"/>
    <x v="4"/>
    <x v="3"/>
    <x v="2"/>
  </r>
  <r>
    <s v="Credit"/>
    <x v="203"/>
    <s v="Ground"/>
    <n v="5"/>
    <m/>
    <n v="-5"/>
    <x v="4"/>
    <x v="3"/>
    <x v="2"/>
  </r>
  <r>
    <s v="Credit"/>
    <x v="203"/>
    <s v="Event Cinemas"/>
    <n v="46.8"/>
    <m/>
    <n v="-46.8"/>
    <x v="10"/>
    <x v="7"/>
    <x v="2"/>
  </r>
  <r>
    <s v="Credit"/>
    <x v="203"/>
    <s v="Fashionistas"/>
    <n v="104.70000000000002"/>
    <m/>
    <n v="-104.70000000000002"/>
    <x v="11"/>
    <x v="7"/>
    <x v="2"/>
  </r>
  <r>
    <s v="Credit"/>
    <x v="203"/>
    <s v="Joe's Grill"/>
    <n v="59.1"/>
    <m/>
    <n v="-59.1"/>
    <x v="12"/>
    <x v="3"/>
    <x v="2"/>
  </r>
  <r>
    <s v="Credit"/>
    <x v="204"/>
    <s v="Taxi Co."/>
    <n v="35.1"/>
    <m/>
    <n v="-35.1"/>
    <x v="13"/>
    <x v="6"/>
    <x v="2"/>
  </r>
  <r>
    <s v="Checking"/>
    <x v="205"/>
    <s v="Muscle Beach"/>
    <n v="30"/>
    <m/>
    <n v="-30"/>
    <x v="14"/>
    <x v="7"/>
    <x v="2"/>
  </r>
  <r>
    <s v="Credit"/>
    <x v="205"/>
    <s v="Ground"/>
    <n v="5"/>
    <m/>
    <n v="-5"/>
    <x v="4"/>
    <x v="3"/>
    <x v="2"/>
  </r>
  <r>
    <s v="Credit"/>
    <x v="206"/>
    <s v="Ground"/>
    <n v="5"/>
    <m/>
    <n v="-5"/>
    <x v="4"/>
    <x v="3"/>
    <x v="2"/>
  </r>
  <r>
    <s v="Checking"/>
    <x v="206"/>
    <s v="Phone Co."/>
    <n v="40"/>
    <m/>
    <n v="-40"/>
    <x v="16"/>
    <x v="4"/>
    <x v="2"/>
  </r>
  <r>
    <s v="Credit"/>
    <x v="207"/>
    <s v="Sam's Gifts"/>
    <n v="52.1"/>
    <m/>
    <n v="-52.1"/>
    <x v="17"/>
    <x v="7"/>
    <x v="2"/>
  </r>
  <r>
    <s v="Credit"/>
    <x v="207"/>
    <s v="Streaming Co."/>
    <n v="35"/>
    <m/>
    <n v="-35"/>
    <x v="10"/>
    <x v="7"/>
    <x v="2"/>
  </r>
  <r>
    <s v="Credit"/>
    <x v="207"/>
    <s v="Ground"/>
    <n v="5"/>
    <m/>
    <n v="-5"/>
    <x v="4"/>
    <x v="3"/>
    <x v="2"/>
  </r>
  <r>
    <s v="Credit"/>
    <x v="208"/>
    <s v="Ground"/>
    <n v="5"/>
    <m/>
    <n v="-5"/>
    <x v="4"/>
    <x v="3"/>
    <x v="2"/>
  </r>
  <r>
    <s v="Credit"/>
    <x v="209"/>
    <s v="Ground"/>
    <n v="5"/>
    <m/>
    <n v="-5"/>
    <x v="4"/>
    <x v="3"/>
    <x v="2"/>
  </r>
  <r>
    <s v="Credit"/>
    <x v="209"/>
    <s v="Green's"/>
    <n v="177"/>
    <m/>
    <n v="-177"/>
    <x v="7"/>
    <x v="4"/>
    <x v="2"/>
  </r>
  <r>
    <s v="Credit"/>
    <x v="210"/>
    <s v="Pizza Pomodoro"/>
    <n v="44.2"/>
    <m/>
    <n v="-44.2"/>
    <x v="12"/>
    <x v="3"/>
    <x v="2"/>
  </r>
  <r>
    <s v="Credit"/>
    <x v="211"/>
    <s v="Golden Arches"/>
    <n v="19.2"/>
    <m/>
    <n v="-19.2"/>
    <x v="12"/>
    <x v="3"/>
    <x v="2"/>
  </r>
  <r>
    <s v="Checking"/>
    <x v="212"/>
    <s v="Worldvision"/>
    <n v="55"/>
    <m/>
    <n v="-55"/>
    <x v="18"/>
    <x v="9"/>
    <x v="3"/>
  </r>
  <r>
    <s v="Credit"/>
    <x v="212"/>
    <s v="Fuel. Co"/>
    <n v="69.700000000000017"/>
    <m/>
    <n v="-69.700000000000017"/>
    <x v="9"/>
    <x v="6"/>
    <x v="2"/>
  </r>
  <r>
    <s v="Credit"/>
    <x v="212"/>
    <s v="Ground"/>
    <n v="5"/>
    <m/>
    <n v="-5"/>
    <x v="4"/>
    <x v="3"/>
    <x v="2"/>
  </r>
  <r>
    <s v="Credit"/>
    <x v="213"/>
    <s v="Ground"/>
    <n v="5"/>
    <m/>
    <n v="-5"/>
    <x v="4"/>
    <x v="3"/>
    <x v="2"/>
  </r>
  <r>
    <s v="Credit"/>
    <x v="214"/>
    <s v="Ground"/>
    <n v="5"/>
    <m/>
    <n v="-5"/>
    <x v="4"/>
    <x v="3"/>
    <x v="2"/>
  </r>
  <r>
    <s v="Credit"/>
    <x v="215"/>
    <s v="Ground"/>
    <n v="5"/>
    <m/>
    <n v="-5"/>
    <x v="4"/>
    <x v="3"/>
    <x v="2"/>
  </r>
  <r>
    <s v="Credit"/>
    <x v="216"/>
    <s v="Ground"/>
    <n v="5"/>
    <m/>
    <n v="-5"/>
    <x v="4"/>
    <x v="3"/>
    <x v="2"/>
  </r>
  <r>
    <s v="Credit"/>
    <x v="216"/>
    <s v="Green's"/>
    <n v="117"/>
    <m/>
    <n v="-117"/>
    <x v="7"/>
    <x v="4"/>
    <x v="2"/>
  </r>
  <r>
    <s v="Credit"/>
    <x v="217"/>
    <s v="Ted's Trainers"/>
    <n v="131.9"/>
    <m/>
    <n v="-131.9"/>
    <x v="11"/>
    <x v="7"/>
    <x v="2"/>
  </r>
  <r>
    <s v="Credit"/>
    <x v="217"/>
    <s v="Ticketek"/>
    <n v="182.39999999999998"/>
    <m/>
    <n v="-182.39999999999998"/>
    <x v="10"/>
    <x v="7"/>
    <x v="2"/>
  </r>
  <r>
    <s v="Credit"/>
    <x v="218"/>
    <s v="Fashionistas"/>
    <n v="152.29999999999998"/>
    <m/>
    <n v="-152.29999999999998"/>
    <x v="11"/>
    <x v="7"/>
    <x v="2"/>
  </r>
  <r>
    <s v="Credit"/>
    <x v="218"/>
    <s v="Taxi Co."/>
    <n v="30.300000000000004"/>
    <m/>
    <n v="-30.300000000000004"/>
    <x v="13"/>
    <x v="6"/>
    <x v="2"/>
  </r>
  <r>
    <s v="Credit"/>
    <x v="218"/>
    <s v="Foodary"/>
    <n v="15"/>
    <m/>
    <n v="-15"/>
    <x v="12"/>
    <x v="3"/>
    <x v="2"/>
  </r>
  <r>
    <s v="Credit"/>
    <x v="219"/>
    <s v="Ground"/>
    <n v="5"/>
    <m/>
    <n v="-5"/>
    <x v="4"/>
    <x v="3"/>
    <x v="2"/>
  </r>
  <r>
    <s v="Credit"/>
    <x v="220"/>
    <s v="Ground"/>
    <n v="5"/>
    <m/>
    <n v="-5"/>
    <x v="4"/>
    <x v="3"/>
    <x v="2"/>
  </r>
  <r>
    <s v="Checking"/>
    <x v="220"/>
    <s v="ACME Pty Ltd"/>
    <m/>
    <n v="4000"/>
    <n v="4000"/>
    <x v="3"/>
    <x v="2"/>
    <x v="0"/>
  </r>
  <r>
    <s v="Saving"/>
    <x v="220"/>
    <s v="Interest"/>
    <m/>
    <n v="43"/>
    <n v="43"/>
    <x v="0"/>
    <x v="0"/>
    <x v="0"/>
  </r>
  <r>
    <s v="Saving"/>
    <x v="220"/>
    <s v="Side Hustle"/>
    <m/>
    <n v="1484"/>
    <n v="1484"/>
    <x v="2"/>
    <x v="0"/>
    <x v="0"/>
  </r>
  <r>
    <s v="Credit"/>
    <x v="221"/>
    <s v="Ground"/>
    <n v="5"/>
    <m/>
    <n v="-5"/>
    <x v="4"/>
    <x v="3"/>
    <x v="2"/>
  </r>
  <r>
    <s v="Checking"/>
    <x v="222"/>
    <s v="Estate Mgt."/>
    <n v="900"/>
    <m/>
    <n v="-900"/>
    <x v="5"/>
    <x v="4"/>
    <x v="2"/>
  </r>
  <r>
    <s v="Checking"/>
    <x v="222"/>
    <s v="Finance Co."/>
    <n v="150"/>
    <m/>
    <n v="-150"/>
    <x v="6"/>
    <x v="5"/>
    <x v="2"/>
  </r>
  <r>
    <s v="Credit"/>
    <x v="222"/>
    <s v="Ground"/>
    <n v="5"/>
    <m/>
    <n v="-5"/>
    <x v="4"/>
    <x v="3"/>
    <x v="2"/>
  </r>
  <r>
    <s v="Credit"/>
    <x v="222"/>
    <s v="Ground"/>
    <n v="5"/>
    <m/>
    <n v="-5"/>
    <x v="4"/>
    <x v="3"/>
    <x v="2"/>
  </r>
  <r>
    <s v="Credit"/>
    <x v="223"/>
    <s v="Ground"/>
    <n v="5"/>
    <m/>
    <n v="-5"/>
    <x v="4"/>
    <x v="3"/>
    <x v="2"/>
  </r>
  <r>
    <s v="Checking"/>
    <x v="223"/>
    <s v="Transfer to Savings"/>
    <n v="100"/>
    <m/>
    <n v="-100"/>
    <x v="1"/>
    <x v="1"/>
    <x v="1"/>
  </r>
  <r>
    <s v="Credit"/>
    <x v="224"/>
    <s v="Ground"/>
    <n v="5"/>
    <m/>
    <n v="-5"/>
    <x v="4"/>
    <x v="3"/>
    <x v="2"/>
  </r>
  <r>
    <s v="Credit"/>
    <x v="224"/>
    <s v="Green's"/>
    <n v="163.39999999999998"/>
    <m/>
    <n v="-163.39999999999998"/>
    <x v="7"/>
    <x v="4"/>
    <x v="2"/>
  </r>
  <r>
    <s v="Checking"/>
    <x v="225"/>
    <s v="Elec. Co."/>
    <n v="58.1"/>
    <m/>
    <n v="-58.1"/>
    <x v="8"/>
    <x v="4"/>
    <x v="2"/>
  </r>
  <r>
    <s v="Credit"/>
    <x v="225"/>
    <s v="Ground"/>
    <n v="5"/>
    <m/>
    <n v="-5"/>
    <x v="4"/>
    <x v="3"/>
    <x v="2"/>
  </r>
  <r>
    <s v="Credit"/>
    <x v="226"/>
    <s v="Ground"/>
    <n v="5"/>
    <m/>
    <n v="-5"/>
    <x v="4"/>
    <x v="3"/>
    <x v="2"/>
  </r>
  <r>
    <s v="Credit"/>
    <x v="227"/>
    <s v="Fuel. Co"/>
    <n v="85.299999999999983"/>
    <m/>
    <n v="-85.299999999999983"/>
    <x v="9"/>
    <x v="6"/>
    <x v="2"/>
  </r>
  <r>
    <s v="Credit"/>
    <x v="227"/>
    <s v="Ground"/>
    <n v="5"/>
    <m/>
    <n v="-5"/>
    <x v="4"/>
    <x v="3"/>
    <x v="2"/>
  </r>
  <r>
    <s v="Credit"/>
    <x v="228"/>
    <s v="Ground"/>
    <n v="5"/>
    <m/>
    <n v="-5"/>
    <x v="4"/>
    <x v="3"/>
    <x v="2"/>
  </r>
  <r>
    <s v="Credit"/>
    <x v="229"/>
    <s v="Green's"/>
    <n v="143"/>
    <m/>
    <n v="-143"/>
    <x v="7"/>
    <x v="4"/>
    <x v="2"/>
  </r>
  <r>
    <s v="Credit"/>
    <x v="229"/>
    <s v="Ground"/>
    <n v="5"/>
    <m/>
    <n v="-5"/>
    <x v="4"/>
    <x v="3"/>
    <x v="2"/>
  </r>
  <r>
    <s v="Credit"/>
    <x v="230"/>
    <s v="Ground"/>
    <n v="5"/>
    <m/>
    <n v="-5"/>
    <x v="4"/>
    <x v="3"/>
    <x v="2"/>
  </r>
  <r>
    <s v="Credit"/>
    <x v="230"/>
    <s v="Event Cinemas"/>
    <n v="47.8"/>
    <m/>
    <n v="-47.8"/>
    <x v="10"/>
    <x v="7"/>
    <x v="2"/>
  </r>
  <r>
    <s v="Credit"/>
    <x v="230"/>
    <s v="Fashionistas"/>
    <n v="105.80000000000001"/>
    <m/>
    <n v="-105.80000000000001"/>
    <x v="11"/>
    <x v="7"/>
    <x v="2"/>
  </r>
  <r>
    <s v="Credit"/>
    <x v="230"/>
    <s v="Joe's Grill"/>
    <n v="60.1"/>
    <m/>
    <n v="-60.1"/>
    <x v="12"/>
    <x v="3"/>
    <x v="2"/>
  </r>
  <r>
    <s v="Credit"/>
    <x v="231"/>
    <s v="Taxi Co."/>
    <n v="36.200000000000003"/>
    <m/>
    <n v="-36.200000000000003"/>
    <x v="13"/>
    <x v="6"/>
    <x v="2"/>
  </r>
  <r>
    <s v="Checking"/>
    <x v="232"/>
    <s v="Muscle Beach"/>
    <n v="30"/>
    <m/>
    <n v="-30"/>
    <x v="14"/>
    <x v="7"/>
    <x v="2"/>
  </r>
  <r>
    <s v="Credit"/>
    <x v="232"/>
    <s v="Ground"/>
    <n v="5"/>
    <m/>
    <n v="-5"/>
    <x v="4"/>
    <x v="3"/>
    <x v="2"/>
  </r>
  <r>
    <s v="Credit"/>
    <x v="233"/>
    <s v="Ground"/>
    <n v="5"/>
    <m/>
    <n v="-5"/>
    <x v="4"/>
    <x v="3"/>
    <x v="2"/>
  </r>
  <r>
    <s v="Checking"/>
    <x v="233"/>
    <s v="Phone Co."/>
    <n v="40"/>
    <m/>
    <n v="-40"/>
    <x v="16"/>
    <x v="4"/>
    <x v="2"/>
  </r>
  <r>
    <s v="Credit"/>
    <x v="234"/>
    <s v="Sam's Gifts"/>
    <n v="53"/>
    <m/>
    <n v="-53"/>
    <x v="17"/>
    <x v="7"/>
    <x v="2"/>
  </r>
  <r>
    <s v="Credit"/>
    <x v="234"/>
    <s v="Streaming Co."/>
    <n v="35"/>
    <m/>
    <n v="-35"/>
    <x v="10"/>
    <x v="7"/>
    <x v="2"/>
  </r>
  <r>
    <s v="Credit"/>
    <x v="234"/>
    <s v="Ground"/>
    <n v="5"/>
    <m/>
    <n v="-5"/>
    <x v="4"/>
    <x v="3"/>
    <x v="2"/>
  </r>
  <r>
    <s v="Credit"/>
    <x v="235"/>
    <s v="Ground"/>
    <n v="5"/>
    <m/>
    <n v="-5"/>
    <x v="4"/>
    <x v="3"/>
    <x v="2"/>
  </r>
  <r>
    <s v="Credit"/>
    <x v="236"/>
    <s v="Ground"/>
    <n v="5"/>
    <m/>
    <n v="-5"/>
    <x v="4"/>
    <x v="3"/>
    <x v="2"/>
  </r>
  <r>
    <s v="Credit"/>
    <x v="236"/>
    <s v="Green's"/>
    <n v="177.9"/>
    <m/>
    <n v="-177.9"/>
    <x v="7"/>
    <x v="4"/>
    <x v="2"/>
  </r>
  <r>
    <s v="Credit"/>
    <x v="237"/>
    <s v="Pizza Pomodoro"/>
    <n v="45.300000000000004"/>
    <m/>
    <n v="-45.300000000000004"/>
    <x v="12"/>
    <x v="3"/>
    <x v="2"/>
  </r>
  <r>
    <s v="Credit"/>
    <x v="238"/>
    <s v="Golden Arches"/>
    <n v="20.099999999999998"/>
    <m/>
    <n v="-20.099999999999998"/>
    <x v="12"/>
    <x v="3"/>
    <x v="2"/>
  </r>
  <r>
    <s v="Checking"/>
    <x v="239"/>
    <s v="Worldvision"/>
    <n v="55"/>
    <m/>
    <n v="-55"/>
    <x v="18"/>
    <x v="9"/>
    <x v="3"/>
  </r>
  <r>
    <s v="Credit"/>
    <x v="239"/>
    <s v="Fuel. Co"/>
    <n v="70.600000000000023"/>
    <m/>
    <n v="-70.600000000000023"/>
    <x v="9"/>
    <x v="6"/>
    <x v="2"/>
  </r>
  <r>
    <s v="Credit"/>
    <x v="239"/>
    <s v="Ground"/>
    <n v="5"/>
    <m/>
    <n v="-5"/>
    <x v="4"/>
    <x v="3"/>
    <x v="2"/>
  </r>
  <r>
    <s v="Credit"/>
    <x v="240"/>
    <s v="Ground"/>
    <n v="5"/>
    <m/>
    <n v="-5"/>
    <x v="4"/>
    <x v="3"/>
    <x v="2"/>
  </r>
  <r>
    <s v="Credit"/>
    <x v="241"/>
    <s v="Ground"/>
    <n v="5"/>
    <m/>
    <n v="-5"/>
    <x v="4"/>
    <x v="3"/>
    <x v="2"/>
  </r>
  <r>
    <s v="Credit"/>
    <x v="242"/>
    <s v="Ground"/>
    <n v="5"/>
    <m/>
    <n v="-5"/>
    <x v="4"/>
    <x v="3"/>
    <x v="2"/>
  </r>
  <r>
    <s v="Credit"/>
    <x v="243"/>
    <s v="Ground"/>
    <n v="5"/>
    <m/>
    <n v="-5"/>
    <x v="4"/>
    <x v="3"/>
    <x v="2"/>
  </r>
  <r>
    <s v="Credit"/>
    <x v="243"/>
    <s v="Green's"/>
    <n v="223"/>
    <m/>
    <n v="-223"/>
    <x v="7"/>
    <x v="4"/>
    <x v="2"/>
  </r>
  <r>
    <s v="Credit"/>
    <x v="244"/>
    <s v="Ted's Trainers"/>
    <n v="132.9"/>
    <m/>
    <n v="-132.9"/>
    <x v="11"/>
    <x v="7"/>
    <x v="2"/>
  </r>
  <r>
    <s v="Credit"/>
    <x v="244"/>
    <s v="Global Fashion"/>
    <n v="175"/>
    <m/>
    <n v="-175"/>
    <x v="11"/>
    <x v="7"/>
    <x v="2"/>
  </r>
  <r>
    <s v="Credit"/>
    <x v="245"/>
    <s v="Fashionistas"/>
    <n v="153.39999999999998"/>
    <m/>
    <n v="-153.39999999999998"/>
    <x v="11"/>
    <x v="7"/>
    <x v="2"/>
  </r>
  <r>
    <s v="Credit"/>
    <x v="245"/>
    <s v="Taxi Co."/>
    <n v="31.200000000000003"/>
    <m/>
    <n v="-31.200000000000003"/>
    <x v="13"/>
    <x v="6"/>
    <x v="2"/>
  </r>
  <r>
    <s v="Credit"/>
    <x v="245"/>
    <s v="Foodary"/>
    <n v="15"/>
    <m/>
    <n v="-15"/>
    <x v="12"/>
    <x v="3"/>
    <x v="2"/>
  </r>
  <r>
    <s v="Checking"/>
    <x v="245"/>
    <s v="Amoogle"/>
    <m/>
    <n v="1600"/>
    <n v="1600"/>
    <x v="20"/>
    <x v="0"/>
    <x v="0"/>
  </r>
  <r>
    <s v="Credit"/>
    <x v="246"/>
    <s v="Ground"/>
    <n v="5"/>
    <m/>
    <n v="-5"/>
    <x v="4"/>
    <x v="3"/>
    <x v="2"/>
  </r>
  <r>
    <s v="Credit"/>
    <x v="247"/>
    <s v="Ground"/>
    <n v="5"/>
    <m/>
    <n v="-5"/>
    <x v="4"/>
    <x v="3"/>
    <x v="2"/>
  </r>
  <r>
    <s v="Checking"/>
    <x v="247"/>
    <s v="ACME Pty Ltd"/>
    <m/>
    <n v="4000"/>
    <n v="4000"/>
    <x v="3"/>
    <x v="2"/>
    <x v="0"/>
  </r>
  <r>
    <s v="Saving"/>
    <x v="247"/>
    <s v="Interest"/>
    <m/>
    <n v="44"/>
    <n v="44"/>
    <x v="0"/>
    <x v="0"/>
    <x v="0"/>
  </r>
  <r>
    <s v="Saving"/>
    <x v="247"/>
    <s v="Side Hustle"/>
    <m/>
    <n v="1979"/>
    <n v="1979"/>
    <x v="2"/>
    <x v="0"/>
    <x v="0"/>
  </r>
  <r>
    <s v="Credit"/>
    <x v="248"/>
    <s v="Ground"/>
    <n v="5"/>
    <m/>
    <n v="-5"/>
    <x v="4"/>
    <x v="3"/>
    <x v="2"/>
  </r>
  <r>
    <s v="Checking"/>
    <x v="249"/>
    <s v="Estate Mgt."/>
    <n v="900"/>
    <m/>
    <n v="-900"/>
    <x v="5"/>
    <x v="4"/>
    <x v="2"/>
  </r>
  <r>
    <s v="Checking"/>
    <x v="249"/>
    <s v="Finance Co."/>
    <n v="150"/>
    <m/>
    <n v="-150"/>
    <x v="6"/>
    <x v="5"/>
    <x v="2"/>
  </r>
  <r>
    <s v="Credit"/>
    <x v="249"/>
    <s v="Ground"/>
    <n v="5"/>
    <m/>
    <n v="-5"/>
    <x v="4"/>
    <x v="3"/>
    <x v="2"/>
  </r>
  <r>
    <s v="Credit"/>
    <x v="249"/>
    <s v="Ground"/>
    <n v="5"/>
    <m/>
    <n v="-5"/>
    <x v="4"/>
    <x v="3"/>
    <x v="2"/>
  </r>
  <r>
    <s v="Credit"/>
    <x v="250"/>
    <s v="Ground"/>
    <n v="5"/>
    <m/>
    <n v="-5"/>
    <x v="4"/>
    <x v="3"/>
    <x v="2"/>
  </r>
  <r>
    <s v="Credit"/>
    <x v="251"/>
    <s v="Ground"/>
    <n v="5"/>
    <m/>
    <n v="-5"/>
    <x v="4"/>
    <x v="3"/>
    <x v="2"/>
  </r>
  <r>
    <s v="Credit"/>
    <x v="251"/>
    <s v="Green's"/>
    <n v="105"/>
    <m/>
    <n v="-105"/>
    <x v="7"/>
    <x v="4"/>
    <x v="2"/>
  </r>
  <r>
    <s v="Checking"/>
    <x v="252"/>
    <s v="Elec. Co."/>
    <n v="59"/>
    <m/>
    <n v="-59"/>
    <x v="8"/>
    <x v="4"/>
    <x v="2"/>
  </r>
  <r>
    <s v="Credit"/>
    <x v="252"/>
    <s v="Ground"/>
    <n v="5"/>
    <m/>
    <n v="-5"/>
    <x v="4"/>
    <x v="3"/>
    <x v="2"/>
  </r>
  <r>
    <s v="Credit"/>
    <x v="253"/>
    <s v="Ground"/>
    <n v="5"/>
    <m/>
    <n v="-5"/>
    <x v="4"/>
    <x v="3"/>
    <x v="2"/>
  </r>
  <r>
    <s v="Credit"/>
    <x v="254"/>
    <s v="Fuel. Co"/>
    <n v="86.399999999999977"/>
    <m/>
    <n v="-86.399999999999977"/>
    <x v="9"/>
    <x v="6"/>
    <x v="2"/>
  </r>
  <r>
    <s v="Credit"/>
    <x v="254"/>
    <s v="Ground"/>
    <n v="5"/>
    <m/>
    <n v="-5"/>
    <x v="4"/>
    <x v="3"/>
    <x v="2"/>
  </r>
  <r>
    <s v="Credit"/>
    <x v="255"/>
    <s v="Ground"/>
    <n v="5"/>
    <m/>
    <n v="-5"/>
    <x v="4"/>
    <x v="3"/>
    <x v="2"/>
  </r>
  <r>
    <s v="Credit"/>
    <x v="256"/>
    <s v="Green's"/>
    <n v="143.9"/>
    <m/>
    <n v="-143.9"/>
    <x v="7"/>
    <x v="4"/>
    <x v="2"/>
  </r>
  <r>
    <s v="Credit"/>
    <x v="256"/>
    <s v="Ground"/>
    <n v="5"/>
    <m/>
    <n v="-5"/>
    <x v="4"/>
    <x v="3"/>
    <x v="2"/>
  </r>
  <r>
    <s v="Credit"/>
    <x v="257"/>
    <s v="Ground"/>
    <n v="5"/>
    <m/>
    <n v="-5"/>
    <x v="4"/>
    <x v="3"/>
    <x v="2"/>
  </r>
  <r>
    <s v="Credit"/>
    <x v="257"/>
    <s v="Event Cinemas"/>
    <n v="48.8"/>
    <m/>
    <n v="-48.8"/>
    <x v="10"/>
    <x v="7"/>
    <x v="2"/>
  </r>
  <r>
    <s v="Credit"/>
    <x v="257"/>
    <s v="Fashionistas"/>
    <n v="106.70000000000002"/>
    <m/>
    <n v="-106.70000000000002"/>
    <x v="11"/>
    <x v="7"/>
    <x v="2"/>
  </r>
  <r>
    <s v="Checking"/>
    <x v="257"/>
    <s v="Transfer to Savings"/>
    <n v="100"/>
    <m/>
    <n v="-100"/>
    <x v="1"/>
    <x v="1"/>
    <x v="1"/>
  </r>
  <r>
    <s v="Credit"/>
    <x v="257"/>
    <s v="Joe's Grill"/>
    <n v="61.1"/>
    <m/>
    <n v="-61.1"/>
    <x v="12"/>
    <x v="3"/>
    <x v="2"/>
  </r>
  <r>
    <s v="Credit"/>
    <x v="258"/>
    <s v="Taxi Co."/>
    <n v="37.200000000000003"/>
    <m/>
    <n v="-37.200000000000003"/>
    <x v="13"/>
    <x v="6"/>
    <x v="2"/>
  </r>
  <r>
    <s v="Checking"/>
    <x v="259"/>
    <s v="Muscle Beach"/>
    <n v="30"/>
    <m/>
    <n v="-30"/>
    <x v="14"/>
    <x v="7"/>
    <x v="2"/>
  </r>
  <r>
    <s v="Credit"/>
    <x v="259"/>
    <s v="Ground"/>
    <n v="5"/>
    <m/>
    <n v="-5"/>
    <x v="4"/>
    <x v="3"/>
    <x v="2"/>
  </r>
  <r>
    <s v="Credit"/>
    <x v="260"/>
    <s v="Ground"/>
    <n v="5"/>
    <m/>
    <n v="-5"/>
    <x v="4"/>
    <x v="3"/>
    <x v="2"/>
  </r>
  <r>
    <s v="Checking"/>
    <x v="260"/>
    <s v="Village Medical"/>
    <n v="75"/>
    <m/>
    <n v="-75"/>
    <x v="19"/>
    <x v="8"/>
    <x v="2"/>
  </r>
  <r>
    <s v="Checking"/>
    <x v="260"/>
    <s v="Phone Co."/>
    <n v="40"/>
    <m/>
    <n v="-40"/>
    <x v="16"/>
    <x v="4"/>
    <x v="2"/>
  </r>
  <r>
    <s v="Credit"/>
    <x v="261"/>
    <s v="Sam's Gifts"/>
    <n v="54.1"/>
    <m/>
    <n v="-54.1"/>
    <x v="17"/>
    <x v="7"/>
    <x v="2"/>
  </r>
  <r>
    <s v="Credit"/>
    <x v="261"/>
    <s v="Streaming Co."/>
    <n v="35"/>
    <m/>
    <n v="-35"/>
    <x v="10"/>
    <x v="7"/>
    <x v="2"/>
  </r>
  <r>
    <s v="Credit"/>
    <x v="261"/>
    <s v="Ground"/>
    <n v="5"/>
    <m/>
    <n v="-5"/>
    <x v="4"/>
    <x v="3"/>
    <x v="2"/>
  </r>
  <r>
    <s v="Credit"/>
    <x v="262"/>
    <s v="Ground"/>
    <n v="5"/>
    <m/>
    <n v="-5"/>
    <x v="4"/>
    <x v="3"/>
    <x v="2"/>
  </r>
  <r>
    <s v="Credit"/>
    <x v="263"/>
    <s v="Ground"/>
    <n v="5"/>
    <m/>
    <n v="-5"/>
    <x v="4"/>
    <x v="3"/>
    <x v="2"/>
  </r>
  <r>
    <s v="Credit"/>
    <x v="263"/>
    <s v="Green's"/>
    <n v="178.9"/>
    <m/>
    <n v="-178.9"/>
    <x v="7"/>
    <x v="4"/>
    <x v="2"/>
  </r>
  <r>
    <s v="Credit"/>
    <x v="264"/>
    <s v="Pizza Pomodoro"/>
    <n v="46.2"/>
    <m/>
    <n v="-46.2"/>
    <x v="12"/>
    <x v="3"/>
    <x v="2"/>
  </r>
  <r>
    <s v="Credit"/>
    <x v="265"/>
    <s v="Golden Arches"/>
    <n v="21.099999999999998"/>
    <m/>
    <n v="-21.099999999999998"/>
    <x v="12"/>
    <x v="3"/>
    <x v="2"/>
  </r>
  <r>
    <s v="Checking"/>
    <x v="266"/>
    <s v="Worldvision"/>
    <n v="55"/>
    <m/>
    <n v="-55"/>
    <x v="18"/>
    <x v="9"/>
    <x v="3"/>
  </r>
  <r>
    <s v="Credit"/>
    <x v="266"/>
    <s v="Fuel. Co"/>
    <n v="71.500000000000028"/>
    <m/>
    <n v="-71.500000000000028"/>
    <x v="9"/>
    <x v="6"/>
    <x v="2"/>
  </r>
  <r>
    <s v="Credit"/>
    <x v="266"/>
    <s v="Ground"/>
    <n v="5"/>
    <m/>
    <n v="-5"/>
    <x v="4"/>
    <x v="3"/>
    <x v="2"/>
  </r>
  <r>
    <s v="Credit"/>
    <x v="267"/>
    <s v="Ground"/>
    <n v="5"/>
    <m/>
    <n v="-5"/>
    <x v="4"/>
    <x v="3"/>
    <x v="2"/>
  </r>
  <r>
    <s v="Credit"/>
    <x v="268"/>
    <s v="Ground"/>
    <n v="5"/>
    <m/>
    <n v="-5"/>
    <x v="4"/>
    <x v="3"/>
    <x v="2"/>
  </r>
  <r>
    <s v="Credit"/>
    <x v="269"/>
    <s v="Ground"/>
    <n v="5"/>
    <m/>
    <n v="-5"/>
    <x v="4"/>
    <x v="3"/>
    <x v="2"/>
  </r>
  <r>
    <s v="Credit"/>
    <x v="270"/>
    <s v="Ground"/>
    <n v="5"/>
    <m/>
    <n v="-5"/>
    <x v="4"/>
    <x v="3"/>
    <x v="2"/>
  </r>
  <r>
    <s v="Credit"/>
    <x v="270"/>
    <s v="Green's"/>
    <n v="189"/>
    <m/>
    <n v="-189"/>
    <x v="7"/>
    <x v="4"/>
    <x v="2"/>
  </r>
  <r>
    <s v="Credit"/>
    <x v="271"/>
    <s v="Ted's Trainers"/>
    <n v="133.80000000000001"/>
    <m/>
    <n v="-133.80000000000001"/>
    <x v="11"/>
    <x v="7"/>
    <x v="2"/>
  </r>
  <r>
    <s v="Credit"/>
    <x v="271"/>
    <s v="Ticketek"/>
    <n v="184.39999999999998"/>
    <m/>
    <n v="-184.39999999999998"/>
    <x v="10"/>
    <x v="7"/>
    <x v="2"/>
  </r>
  <r>
    <s v="Credit"/>
    <x v="272"/>
    <s v="Fashionistas"/>
    <n v="154.49999999999997"/>
    <m/>
    <n v="-154.49999999999997"/>
    <x v="11"/>
    <x v="7"/>
    <x v="2"/>
  </r>
  <r>
    <s v="Credit"/>
    <x v="272"/>
    <s v="Taxi Co."/>
    <n v="32.1"/>
    <m/>
    <n v="-32.1"/>
    <x v="13"/>
    <x v="6"/>
    <x v="2"/>
  </r>
  <r>
    <s v="Credit"/>
    <x v="272"/>
    <s v="Foodary"/>
    <n v="15"/>
    <m/>
    <n v="-15"/>
    <x v="12"/>
    <x v="3"/>
    <x v="2"/>
  </r>
  <r>
    <s v="Credit"/>
    <x v="273"/>
    <s v="Ground"/>
    <n v="5"/>
    <m/>
    <n v="-5"/>
    <x v="4"/>
    <x v="3"/>
    <x v="2"/>
  </r>
  <r>
    <s v="Credit"/>
    <x v="274"/>
    <s v="Ground"/>
    <n v="5"/>
    <m/>
    <n v="-5"/>
    <x v="4"/>
    <x v="3"/>
    <x v="2"/>
  </r>
  <r>
    <s v="Checking"/>
    <x v="274"/>
    <s v="ACME Pty Ltd"/>
    <m/>
    <n v="4000"/>
    <n v="4000"/>
    <x v="3"/>
    <x v="2"/>
    <x v="0"/>
  </r>
  <r>
    <s v="Credit"/>
    <x v="275"/>
    <s v="Ground"/>
    <n v="5"/>
    <m/>
    <n v="-5"/>
    <x v="4"/>
    <x v="3"/>
    <x v="2"/>
  </r>
  <r>
    <s v="Checking"/>
    <x v="276"/>
    <s v="Estate Mgt."/>
    <n v="927"/>
    <m/>
    <n v="-927"/>
    <x v="5"/>
    <x v="4"/>
    <x v="2"/>
  </r>
  <r>
    <s v="Checking"/>
    <x v="276"/>
    <s v="Finance Co."/>
    <n v="150"/>
    <m/>
    <n v="-150"/>
    <x v="6"/>
    <x v="5"/>
    <x v="2"/>
  </r>
  <r>
    <s v="Credit"/>
    <x v="276"/>
    <s v="Ground"/>
    <n v="5"/>
    <m/>
    <n v="-5"/>
    <x v="4"/>
    <x v="3"/>
    <x v="2"/>
  </r>
  <r>
    <s v="Credit"/>
    <x v="276"/>
    <s v="Ground"/>
    <n v="5"/>
    <m/>
    <n v="-5"/>
    <x v="4"/>
    <x v="3"/>
    <x v="2"/>
  </r>
  <r>
    <s v="Credit"/>
    <x v="277"/>
    <s v="Ground"/>
    <n v="5"/>
    <m/>
    <n v="-5"/>
    <x v="4"/>
    <x v="3"/>
    <x v="2"/>
  </r>
  <r>
    <s v="Credit"/>
    <x v="278"/>
    <s v="Ground"/>
    <n v="5"/>
    <m/>
    <n v="-5"/>
    <x v="4"/>
    <x v="3"/>
    <x v="2"/>
  </r>
  <r>
    <s v="Credit"/>
    <x v="278"/>
    <s v="Green's"/>
    <n v="160"/>
    <m/>
    <n v="-160"/>
    <x v="7"/>
    <x v="4"/>
    <x v="2"/>
  </r>
  <r>
    <s v="Checking"/>
    <x v="279"/>
    <s v="Elec. Co."/>
    <n v="49"/>
    <m/>
    <n v="-49"/>
    <x v="8"/>
    <x v="4"/>
    <x v="2"/>
  </r>
  <r>
    <s v="Credit"/>
    <x v="279"/>
    <s v="Ground"/>
    <n v="5"/>
    <m/>
    <n v="-5"/>
    <x v="4"/>
    <x v="3"/>
    <x v="2"/>
  </r>
  <r>
    <s v="Credit"/>
    <x v="280"/>
    <s v="Ground"/>
    <n v="5"/>
    <m/>
    <n v="-5"/>
    <x v="4"/>
    <x v="3"/>
    <x v="2"/>
  </r>
  <r>
    <s v="Credit"/>
    <x v="281"/>
    <s v="Fuel. Co"/>
    <n v="94"/>
    <m/>
    <n v="-94"/>
    <x v="9"/>
    <x v="6"/>
    <x v="2"/>
  </r>
  <r>
    <s v="Credit"/>
    <x v="281"/>
    <s v="Ground"/>
    <n v="5"/>
    <m/>
    <n v="-5"/>
    <x v="4"/>
    <x v="3"/>
    <x v="2"/>
  </r>
  <r>
    <s v="Credit"/>
    <x v="282"/>
    <s v="Ground"/>
    <n v="5"/>
    <m/>
    <n v="-5"/>
    <x v="4"/>
    <x v="3"/>
    <x v="2"/>
  </r>
  <r>
    <s v="Credit"/>
    <x v="283"/>
    <s v="Green's"/>
    <n v="133"/>
    <m/>
    <n v="-133"/>
    <x v="7"/>
    <x v="4"/>
    <x v="2"/>
  </r>
  <r>
    <s v="Credit"/>
    <x v="283"/>
    <s v="Ground"/>
    <n v="5"/>
    <m/>
    <n v="-5"/>
    <x v="4"/>
    <x v="3"/>
    <x v="2"/>
  </r>
  <r>
    <s v="Credit"/>
    <x v="284"/>
    <s v="Ground"/>
    <n v="5"/>
    <m/>
    <n v="-5"/>
    <x v="4"/>
    <x v="3"/>
    <x v="2"/>
  </r>
  <r>
    <s v="Credit"/>
    <x v="284"/>
    <s v="Event Cinemas"/>
    <n v="36"/>
    <m/>
    <n v="-36"/>
    <x v="10"/>
    <x v="7"/>
    <x v="2"/>
  </r>
  <r>
    <s v="Credit"/>
    <x v="284"/>
    <s v="Fashionistas"/>
    <n v="74"/>
    <m/>
    <n v="-74"/>
    <x v="11"/>
    <x v="7"/>
    <x v="2"/>
  </r>
  <r>
    <s v="Credit"/>
    <x v="284"/>
    <s v="Joe's Grill"/>
    <n v="72"/>
    <m/>
    <n v="-72"/>
    <x v="12"/>
    <x v="3"/>
    <x v="2"/>
  </r>
  <r>
    <s v="Credit"/>
    <x v="285"/>
    <s v="Taxi Co."/>
    <n v="28"/>
    <m/>
    <n v="-28"/>
    <x v="13"/>
    <x v="6"/>
    <x v="2"/>
  </r>
  <r>
    <s v="Checking"/>
    <x v="286"/>
    <s v="Muscle Beach"/>
    <n v="30"/>
    <m/>
    <n v="-30"/>
    <x v="14"/>
    <x v="7"/>
    <x v="2"/>
  </r>
  <r>
    <s v="Credit"/>
    <x v="286"/>
    <s v="Ground"/>
    <n v="5"/>
    <m/>
    <n v="-5"/>
    <x v="4"/>
    <x v="3"/>
    <x v="2"/>
  </r>
  <r>
    <s v="Credit"/>
    <x v="287"/>
    <s v="Ground"/>
    <n v="5"/>
    <m/>
    <n v="-5"/>
    <x v="4"/>
    <x v="3"/>
    <x v="2"/>
  </r>
  <r>
    <s v="Checking"/>
    <x v="287"/>
    <s v="Phone Co."/>
    <n v="40"/>
    <m/>
    <n v="-40"/>
    <x v="16"/>
    <x v="4"/>
    <x v="2"/>
  </r>
  <r>
    <s v="Credit"/>
    <x v="288"/>
    <s v="Streaming Co."/>
    <n v="35"/>
    <m/>
    <n v="-35"/>
    <x v="10"/>
    <x v="7"/>
    <x v="2"/>
  </r>
  <r>
    <s v="Credit"/>
    <x v="288"/>
    <s v="Ground"/>
    <n v="5"/>
    <m/>
    <n v="-5"/>
    <x v="4"/>
    <x v="3"/>
    <x v="2"/>
  </r>
  <r>
    <s v="Credit"/>
    <x v="289"/>
    <s v="Ground"/>
    <n v="5"/>
    <m/>
    <n v="-5"/>
    <x v="4"/>
    <x v="3"/>
    <x v="2"/>
  </r>
  <r>
    <s v="Credit"/>
    <x v="290"/>
    <s v="Ground"/>
    <n v="5"/>
    <m/>
    <n v="-5"/>
    <x v="4"/>
    <x v="3"/>
    <x v="2"/>
  </r>
  <r>
    <s v="Credit"/>
    <x v="290"/>
    <s v="Green's"/>
    <n v="214"/>
    <m/>
    <n v="-214"/>
    <x v="7"/>
    <x v="4"/>
    <x v="2"/>
  </r>
  <r>
    <s v="Credit"/>
    <x v="291"/>
    <s v="Pizza Pomodoro"/>
    <n v="59"/>
    <m/>
    <n v="-59"/>
    <x v="12"/>
    <x v="3"/>
    <x v="2"/>
  </r>
  <r>
    <s v="Credit"/>
    <x v="292"/>
    <s v="Golden Arches"/>
    <n v="13"/>
    <m/>
    <n v="-13"/>
    <x v="12"/>
    <x v="3"/>
    <x v="2"/>
  </r>
  <r>
    <s v="Checking"/>
    <x v="293"/>
    <s v="Worldvision"/>
    <n v="55"/>
    <m/>
    <n v="-55"/>
    <x v="18"/>
    <x v="9"/>
    <x v="3"/>
  </r>
  <r>
    <s v="Credit"/>
    <x v="293"/>
    <s v="Fuel. Co"/>
    <n v="69"/>
    <m/>
    <n v="-69"/>
    <x v="9"/>
    <x v="6"/>
    <x v="2"/>
  </r>
  <r>
    <s v="Credit"/>
    <x v="293"/>
    <s v="Ground"/>
    <n v="5"/>
    <m/>
    <n v="-5"/>
    <x v="4"/>
    <x v="3"/>
    <x v="2"/>
  </r>
  <r>
    <s v="Credit"/>
    <x v="294"/>
    <s v="Ground"/>
    <n v="5"/>
    <m/>
    <n v="-5"/>
    <x v="4"/>
    <x v="3"/>
    <x v="2"/>
  </r>
  <r>
    <s v="Credit"/>
    <x v="295"/>
    <s v="Ground"/>
    <n v="5"/>
    <m/>
    <n v="-5"/>
    <x v="4"/>
    <x v="3"/>
    <x v="2"/>
  </r>
  <r>
    <s v="Credit"/>
    <x v="296"/>
    <s v="Ground"/>
    <n v="5"/>
    <m/>
    <n v="-5"/>
    <x v="4"/>
    <x v="3"/>
    <x v="2"/>
  </r>
  <r>
    <s v="Credit"/>
    <x v="297"/>
    <s v="Ground"/>
    <n v="5"/>
    <m/>
    <n v="-5"/>
    <x v="4"/>
    <x v="3"/>
    <x v="2"/>
  </r>
  <r>
    <s v="Credit"/>
    <x v="297"/>
    <s v="Green's"/>
    <n v="210"/>
    <m/>
    <n v="-210"/>
    <x v="7"/>
    <x v="4"/>
    <x v="2"/>
  </r>
  <r>
    <s v="Credit"/>
    <x v="298"/>
    <s v="Fashionistas"/>
    <n v="239"/>
    <m/>
    <n v="-239"/>
    <x v="11"/>
    <x v="7"/>
    <x v="2"/>
  </r>
  <r>
    <s v="Credit"/>
    <x v="298"/>
    <s v="Taxi Co."/>
    <n v="40"/>
    <m/>
    <n v="-40"/>
    <x v="13"/>
    <x v="6"/>
    <x v="2"/>
  </r>
  <r>
    <s v="Credit"/>
    <x v="298"/>
    <s v="Foodary"/>
    <n v="30"/>
    <m/>
    <n v="-30"/>
    <x v="7"/>
    <x v="4"/>
    <x v="2"/>
  </r>
  <r>
    <s v="Saving"/>
    <x v="298"/>
    <s v="Side Hustle"/>
    <m/>
    <n v="1745"/>
    <n v="1745"/>
    <x v="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F523EF-0A1A-43AE-A520-CEE70E6B8BAC}" name="PivotTable9"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J6:M12" firstHeaderRow="0" firstDataRow="1" firstDataCol="1" rowPageCount="1" colPageCount="1"/>
  <pivotFields count="11">
    <pivotField showAll="0"/>
    <pivotField numFmtId="14"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showAll="0"/>
    <pivotField showAll="0"/>
    <pivotField showAll="0"/>
    <pivotField dataField="1" numFmtId="4" showAll="0"/>
    <pivotField showAll="0" sortType="descending">
      <autoSortScope>
        <pivotArea dataOnly="0" outline="0" fieldPosition="0">
          <references count="1">
            <reference field="4294967294" count="1" selected="0">
              <x v="0"/>
            </reference>
          </references>
        </pivotArea>
      </autoSortScope>
    </pivotField>
    <pivotField axis="axisRow" showAll="0" sortType="ascending">
      <items count="12">
        <item m="1" x="10"/>
        <item x="5"/>
        <item x="3"/>
        <item x="7"/>
        <item x="2"/>
        <item x="4"/>
        <item x="8"/>
        <item x="1"/>
        <item x="6"/>
        <item x="0"/>
        <item x="9"/>
        <item t="default"/>
      </items>
      <autoSortScope>
        <pivotArea dataOnly="0" outline="0" fieldPosition="0">
          <references count="1">
            <reference field="4294967294" count="1" selected="0">
              <x v="0"/>
            </reference>
          </references>
        </pivotArea>
      </autoSortScope>
    </pivotField>
    <pivotField axis="axisPage" showAll="0">
      <items count="5">
        <item x="2"/>
        <item x="0"/>
        <item x="1"/>
        <item x="3"/>
        <item t="default"/>
      </items>
    </pivotField>
    <pivotField showAll="0">
      <items count="15">
        <item h="1" x="0"/>
        <item h="1" x="1"/>
        <item h="1" x="2"/>
        <item h="1" x="3"/>
        <item h="1" x="4"/>
        <item h="1" x="5"/>
        <item x="6"/>
        <item h="1" x="7"/>
        <item h="1" x="8"/>
        <item h="1" x="9"/>
        <item h="1" x="10"/>
        <item h="1" x="11"/>
        <item h="1" x="12"/>
        <item h="1" x="13"/>
        <item t="default"/>
      </items>
    </pivotField>
    <pivotField showAll="0">
      <items count="4">
        <item h="1" x="0"/>
        <item x="1"/>
        <item h="1" x="2"/>
        <item t="default"/>
      </items>
    </pivotField>
  </pivotFields>
  <rowFields count="1">
    <field x="7"/>
  </rowFields>
  <rowItems count="6">
    <i>
      <x v="5"/>
    </i>
    <i>
      <x v="3"/>
    </i>
    <i>
      <x v="2"/>
    </i>
    <i>
      <x v="8"/>
    </i>
    <i>
      <x v="1"/>
    </i>
    <i t="grand">
      <x/>
    </i>
  </rowItems>
  <colFields count="1">
    <field x="-2"/>
  </colFields>
  <colItems count="3">
    <i>
      <x/>
    </i>
    <i i="1">
      <x v="1"/>
    </i>
    <i i="2">
      <x v="2"/>
    </i>
  </colItems>
  <pageFields count="1">
    <pageField fld="8" item="0" hier="-1"/>
  </pageFields>
  <dataFields count="3">
    <dataField name="Expense" fld="5" baseField="0" baseItem="0" numFmtId="4"/>
    <dataField name="% of Total" fld="5" showDataAs="percentOfTotal" baseField="0" baseItem="0" numFmtId="10"/>
    <dataField name="Sum of Income/(Expense)2" fld="5" baseField="0" baseItem="0" numFmtId="164"/>
  </dataFields>
  <formats count="4">
    <format dxfId="12">
      <pivotArea outline="0" collapsedLevelsAreSubtotals="1" fieldPosition="0">
        <references count="1">
          <reference field="4294967294" count="1" selected="0">
            <x v="2"/>
          </reference>
        </references>
      </pivotArea>
    </format>
    <format dxfId="11">
      <pivotArea dataOnly="0" labelOnly="1" outline="0" fieldPosition="0">
        <references count="1">
          <reference field="4294967294" count="1">
            <x v="2"/>
          </reference>
        </references>
      </pivotArea>
    </format>
    <format dxfId="10">
      <pivotArea outline="0" fieldPosition="0">
        <references count="1">
          <reference field="4294967294" count="1">
            <x v="1"/>
          </reference>
        </references>
      </pivotArea>
    </format>
    <format dxfId="9">
      <pivotArea dataOnly="0" labelOnly="1" outline="0" fieldPosition="0">
        <references count="1">
          <reference field="4294967294" count="2">
            <x v="0"/>
            <x v="1"/>
          </reference>
        </references>
      </pivotArea>
    </format>
  </formats>
  <conditionalFormats count="1">
    <conditionalFormat scope="field" priority="7">
      <pivotAreas count="1">
        <pivotArea outline="0" collapsedLevelsAreSubtotals="1" fieldPosition="0">
          <references count="2">
            <reference field="4294967294" count="1" selected="0">
              <x v="2"/>
            </reference>
            <reference field="7" count="0" selected="0"/>
          </references>
        </pivotArea>
      </pivotAreas>
    </conditionalFormat>
  </conditional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93C88D-A929-4BFC-9F9D-E9363ACDB149}" name="PivotTable7"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F6:H12" firstHeaderRow="0" firstDataRow="1" firstDataCol="1" rowPageCount="1" colPageCount="1"/>
  <pivotFields count="11">
    <pivotField showAll="0"/>
    <pivotField numFmtId="14"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showAll="0"/>
    <pivotField showAll="0"/>
    <pivotField showAll="0"/>
    <pivotField dataField="1" numFmtId="4" showAll="0"/>
    <pivotField axis="axisRow" showAll="0" sortType="descending">
      <items count="24">
        <item x="1"/>
        <item x="11"/>
        <item x="4"/>
        <item x="15"/>
        <item x="20"/>
        <item x="19"/>
        <item x="18"/>
        <item x="10"/>
        <item x="21"/>
        <item x="8"/>
        <item x="17"/>
        <item x="7"/>
        <item x="14"/>
        <item x="0"/>
        <item x="6"/>
        <item x="9"/>
        <item x="16"/>
        <item x="5"/>
        <item x="12"/>
        <item x="3"/>
        <item x="2"/>
        <item x="13"/>
        <item m="1" x="22"/>
        <item t="default"/>
      </items>
      <autoSortScope>
        <pivotArea dataOnly="0" outline="0" fieldPosition="0">
          <references count="1">
            <reference field="4294967294" count="1" selected="0">
              <x v="0"/>
            </reference>
          </references>
        </pivotArea>
      </autoSortScope>
    </pivotField>
    <pivotField axis="axisRow" showAll="0">
      <items count="12">
        <item m="1" x="10"/>
        <item x="5"/>
        <item x="3"/>
        <item x="7"/>
        <item x="2"/>
        <item x="4"/>
        <item x="8"/>
        <item x="1"/>
        <item x="6"/>
        <item x="0"/>
        <item x="9"/>
        <item t="default"/>
      </items>
    </pivotField>
    <pivotField axis="axisPage" showAll="0">
      <items count="5">
        <item x="2"/>
        <item x="0"/>
        <item x="1"/>
        <item x="3"/>
        <item t="default"/>
      </items>
    </pivotField>
    <pivotField showAll="0">
      <items count="15">
        <item h="1" x="0"/>
        <item h="1" x="1"/>
        <item h="1" x="2"/>
        <item h="1" x="3"/>
        <item h="1" x="4"/>
        <item h="1" x="5"/>
        <item x="6"/>
        <item h="1" x="7"/>
        <item h="1" x="8"/>
        <item h="1" x="9"/>
        <item h="1" x="10"/>
        <item h="1" x="11"/>
        <item h="1" x="12"/>
        <item h="1" x="13"/>
        <item t="default"/>
      </items>
    </pivotField>
    <pivotField showAll="0">
      <items count="4">
        <item h="1" x="0"/>
        <item x="1"/>
        <item h="1" x="2"/>
        <item t="default"/>
      </items>
    </pivotField>
  </pivotFields>
  <rowFields count="2">
    <field x="7"/>
    <field x="6"/>
  </rowFields>
  <rowItems count="6">
    <i>
      <x v="4"/>
    </i>
    <i r="1">
      <x v="19"/>
    </i>
    <i>
      <x v="9"/>
    </i>
    <i r="1">
      <x v="20"/>
    </i>
    <i r="1">
      <x v="13"/>
    </i>
    <i t="grand">
      <x/>
    </i>
  </rowItems>
  <colFields count="1">
    <field x="-2"/>
  </colFields>
  <colItems count="2">
    <i>
      <x/>
    </i>
    <i i="1">
      <x v="1"/>
    </i>
  </colItems>
  <pageFields count="1">
    <pageField fld="8" item="1" hier="-1"/>
  </pageFields>
  <dataFields count="2">
    <dataField name="Income" fld="5" baseField="0" baseItem="0" numFmtId="4"/>
    <dataField name="Sum of Income/(Expense)2" fld="5" baseField="0" baseItem="0" numFmtId="164"/>
  </dataFields>
  <formats count="3">
    <format dxfId="15">
      <pivotArea outline="0" collapsedLevelsAreSubtotals="1" fieldPosition="0">
        <references count="1">
          <reference field="4294967294" count="1" selected="0">
            <x v="1"/>
          </reference>
        </references>
      </pivotArea>
    </format>
    <format dxfId="14">
      <pivotArea dataOnly="0" labelOnly="1" outline="0" fieldPosition="0">
        <references count="1">
          <reference field="4294967294" count="1">
            <x v="1"/>
          </reference>
        </references>
      </pivotArea>
    </format>
    <format dxfId="13">
      <pivotArea dataOnly="0" labelOnly="1" outline="0" fieldPosition="0">
        <references count="1">
          <reference field="4294967294" count="2">
            <x v="0"/>
            <x v="1"/>
          </reference>
        </references>
      </pivotArea>
    </format>
  </formats>
  <conditionalFormats count="1">
    <conditionalFormat scope="field" priority="10">
      <pivotAreas count="1">
        <pivotArea outline="0" collapsedLevelsAreSubtotals="1" fieldPosition="0">
          <references count="2">
            <reference field="4294967294" count="1" selected="0">
              <x v="1"/>
            </reference>
            <reference field="6"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30E443-C052-4C7E-8846-17B13CC3C2BD}" name="PivotTable13"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J18:L31" firstHeaderRow="0" firstDataRow="1" firstDataCol="1" rowPageCount="1" colPageCount="1"/>
  <pivotFields count="11">
    <pivotField showAll="0"/>
    <pivotField numFmtId="14"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showAll="0"/>
    <pivotField showAll="0"/>
    <pivotField showAll="0"/>
    <pivotField dataField="1" numFmtId="4" showAll="0"/>
    <pivotField showAll="0" sortType="descending">
      <autoSortScope>
        <pivotArea dataOnly="0" outline="0" fieldPosition="0">
          <references count="1">
            <reference field="4294967294" count="1" selected="0">
              <x v="0"/>
            </reference>
          </references>
        </pivotArea>
      </autoSortScope>
    </pivotField>
    <pivotField showAll="0"/>
    <pivotField axis="axisPage" multipleItemSelectionAllowed="1" showAll="0">
      <items count="5">
        <item x="2"/>
        <item x="0"/>
        <item h="1" x="1"/>
        <item h="1" x="3"/>
        <item t="default"/>
      </items>
    </pivotField>
    <pivotField axis="axisRow" showAll="0">
      <items count="15">
        <item x="0"/>
        <item x="1"/>
        <item x="2"/>
        <item x="3"/>
        <item x="4"/>
        <item x="5"/>
        <item x="6"/>
        <item x="7"/>
        <item x="8"/>
        <item x="9"/>
        <item x="10"/>
        <item x="11"/>
        <item x="12"/>
        <item x="13"/>
        <item t="default"/>
      </items>
    </pivotField>
    <pivotField axis="axisRow" showAll="0">
      <items count="4">
        <item h="1" x="0"/>
        <item x="1"/>
        <item h="1" x="2"/>
        <item t="default"/>
      </items>
    </pivotField>
  </pivotFields>
  <rowFields count="2">
    <field x="10"/>
    <field x="9"/>
  </rowFields>
  <rowItems count="13">
    <i>
      <x v="1"/>
    </i>
    <i r="1">
      <x v="1"/>
    </i>
    <i r="1">
      <x v="2"/>
    </i>
    <i r="1">
      <x v="3"/>
    </i>
    <i r="1">
      <x v="4"/>
    </i>
    <i r="1">
      <x v="5"/>
    </i>
    <i r="1">
      <x v="6"/>
    </i>
    <i r="1">
      <x v="7"/>
    </i>
    <i r="1">
      <x v="8"/>
    </i>
    <i r="1">
      <x v="9"/>
    </i>
    <i r="1">
      <x v="10"/>
    </i>
    <i r="1">
      <x v="11"/>
    </i>
    <i t="grand">
      <x/>
    </i>
  </rowItems>
  <colFields count="1">
    <field x="-2"/>
  </colFields>
  <colItems count="2">
    <i>
      <x/>
    </i>
    <i i="1">
      <x v="1"/>
    </i>
  </colItems>
  <pageFields count="1">
    <pageField fld="8" hier="-1"/>
  </pageFields>
  <dataFields count="2">
    <dataField name="Net Savings" fld="5" baseField="0" baseItem="0" numFmtId="4"/>
    <dataField name="Sum of Income/(Expense)2" fld="5" baseField="0" baseItem="0" numFmtId="164"/>
  </dataFields>
  <formats count="3">
    <format dxfId="18">
      <pivotArea outline="0" collapsedLevelsAreSubtotals="1" fieldPosition="0">
        <references count="1">
          <reference field="4294967294" count="1" selected="0">
            <x v="1"/>
          </reference>
        </references>
      </pivotArea>
    </format>
    <format dxfId="17">
      <pivotArea dataOnly="0" labelOnly="1" outline="0" fieldPosition="0">
        <references count="1">
          <reference field="4294967294" count="1">
            <x v="1"/>
          </reference>
        </references>
      </pivotArea>
    </format>
    <format dxfId="16">
      <pivotArea dataOnly="0" labelOnly="1" outline="0" fieldPosition="0">
        <references count="1">
          <reference field="4294967294" count="2">
            <x v="0"/>
            <x v="1"/>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9"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350B0A-902D-48DC-97E0-C6736ED724C9}" name="PivotTable12"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F18:H31" firstHeaderRow="0" firstDataRow="1" firstDataCol="1" rowPageCount="1" colPageCount="1"/>
  <pivotFields count="11">
    <pivotField showAll="0"/>
    <pivotField numFmtId="14"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showAll="0"/>
    <pivotField showAll="0"/>
    <pivotField showAll="0"/>
    <pivotField dataField="1" numFmtId="4" showAll="0"/>
    <pivotField showAll="0" sortType="descending">
      <autoSortScope>
        <pivotArea dataOnly="0" outline="0" fieldPosition="0">
          <references count="1">
            <reference field="4294967294" count="1" selected="0">
              <x v="0"/>
            </reference>
          </references>
        </pivotArea>
      </autoSortScope>
    </pivotField>
    <pivotField showAll="0"/>
    <pivotField axis="axisPage" showAll="0">
      <items count="5">
        <item x="2"/>
        <item x="0"/>
        <item x="1"/>
        <item x="3"/>
        <item t="default"/>
      </items>
    </pivotField>
    <pivotField axis="axisRow" showAll="0">
      <items count="15">
        <item x="0"/>
        <item x="1"/>
        <item x="2"/>
        <item x="3"/>
        <item x="4"/>
        <item x="5"/>
        <item x="6"/>
        <item x="7"/>
        <item x="8"/>
        <item x="9"/>
        <item x="10"/>
        <item x="11"/>
        <item x="12"/>
        <item x="13"/>
        <item t="default"/>
      </items>
    </pivotField>
    <pivotField axis="axisRow" showAll="0">
      <items count="4">
        <item h="1" x="0"/>
        <item x="1"/>
        <item h="1" x="2"/>
        <item t="default"/>
      </items>
    </pivotField>
  </pivotFields>
  <rowFields count="2">
    <field x="10"/>
    <field x="9"/>
  </rowFields>
  <rowItems count="13">
    <i>
      <x v="1"/>
    </i>
    <i r="1">
      <x v="1"/>
    </i>
    <i r="1">
      <x v="2"/>
    </i>
    <i r="1">
      <x v="3"/>
    </i>
    <i r="1">
      <x v="4"/>
    </i>
    <i r="1">
      <x v="5"/>
    </i>
    <i r="1">
      <x v="6"/>
    </i>
    <i r="1">
      <x v="7"/>
    </i>
    <i r="1">
      <x v="8"/>
    </i>
    <i r="1">
      <x v="9"/>
    </i>
    <i r="1">
      <x v="10"/>
    </i>
    <i r="1">
      <x v="11"/>
    </i>
    <i t="grand">
      <x/>
    </i>
  </rowItems>
  <colFields count="1">
    <field x="-2"/>
  </colFields>
  <colItems count="2">
    <i>
      <x/>
    </i>
    <i i="1">
      <x v="1"/>
    </i>
  </colItems>
  <pageFields count="1">
    <pageField fld="8" item="0" hier="-1"/>
  </pageFields>
  <dataFields count="2">
    <dataField name="Expense" fld="5" baseField="0" baseItem="0" numFmtId="4"/>
    <dataField name="Sum of Income/(Expense)2" fld="5" baseField="0" baseItem="0" numFmtId="164"/>
  </dataFields>
  <formats count="3">
    <format dxfId="21">
      <pivotArea outline="0" collapsedLevelsAreSubtotals="1" fieldPosition="0">
        <references count="1">
          <reference field="4294967294" count="1" selected="0">
            <x v="1"/>
          </reference>
        </references>
      </pivotArea>
    </format>
    <format dxfId="20">
      <pivotArea dataOnly="0" labelOnly="1" outline="0" fieldPosition="0">
        <references count="1">
          <reference field="4294967294" count="1">
            <x v="1"/>
          </reference>
        </references>
      </pivotArea>
    </format>
    <format dxfId="19">
      <pivotArea dataOnly="0" labelOnly="1" outline="0" fieldPosition="0">
        <references count="1">
          <reference field="4294967294" count="2">
            <x v="0"/>
            <x v="1"/>
          </reference>
        </references>
      </pivotArea>
    </format>
  </formats>
  <conditionalFormats count="1">
    <conditionalFormat scope="field" priority="2">
      <pivotAreas count="1">
        <pivotArea outline="0" collapsedLevelsAreSubtotals="1" fieldPosition="0">
          <references count="2">
            <reference field="4294967294" count="1" selected="0">
              <x v="1"/>
            </reference>
            <reference field="9" count="0" selected="0"/>
          </references>
        </pivotArea>
      </pivotAreas>
    </conditionalFormat>
  </conditional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BE291B-120B-4ADA-8A4F-0FC24274568D}" name="PivotTable11"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B18:D31" firstHeaderRow="0" firstDataRow="1" firstDataCol="1" rowPageCount="1" colPageCount="1"/>
  <pivotFields count="11">
    <pivotField showAll="0"/>
    <pivotField numFmtId="14"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showAll="0"/>
    <pivotField showAll="0"/>
    <pivotField showAll="0"/>
    <pivotField dataField="1" numFmtId="4" showAll="0"/>
    <pivotField showAll="0" sortType="descending">
      <autoSortScope>
        <pivotArea dataOnly="0" outline="0" fieldPosition="0">
          <references count="1">
            <reference field="4294967294" count="1" selected="0">
              <x v="0"/>
            </reference>
          </references>
        </pivotArea>
      </autoSortScope>
    </pivotField>
    <pivotField showAll="0"/>
    <pivotField axis="axisPage" showAll="0">
      <items count="5">
        <item x="2"/>
        <item x="0"/>
        <item x="1"/>
        <item x="3"/>
        <item t="default"/>
      </items>
    </pivotField>
    <pivotField axis="axisRow" showAll="0">
      <items count="15">
        <item x="0"/>
        <item x="1"/>
        <item x="2"/>
        <item x="3"/>
        <item x="4"/>
        <item x="5"/>
        <item x="6"/>
        <item x="7"/>
        <item x="8"/>
        <item x="9"/>
        <item x="10"/>
        <item x="11"/>
        <item x="12"/>
        <item x="13"/>
        <item t="default"/>
      </items>
    </pivotField>
    <pivotField axis="axisRow" showAll="0">
      <items count="4">
        <item h="1" x="0"/>
        <item x="1"/>
        <item h="1" x="2"/>
        <item t="default"/>
      </items>
    </pivotField>
  </pivotFields>
  <rowFields count="2">
    <field x="10"/>
    <field x="9"/>
  </rowFields>
  <rowItems count="13">
    <i>
      <x v="1"/>
    </i>
    <i r="1">
      <x v="1"/>
    </i>
    <i r="1">
      <x v="2"/>
    </i>
    <i r="1">
      <x v="3"/>
    </i>
    <i r="1">
      <x v="4"/>
    </i>
    <i r="1">
      <x v="5"/>
    </i>
    <i r="1">
      <x v="6"/>
    </i>
    <i r="1">
      <x v="7"/>
    </i>
    <i r="1">
      <x v="8"/>
    </i>
    <i r="1">
      <x v="9"/>
    </i>
    <i r="1">
      <x v="10"/>
    </i>
    <i r="1">
      <x v="11"/>
    </i>
    <i t="grand">
      <x/>
    </i>
  </rowItems>
  <colFields count="1">
    <field x="-2"/>
  </colFields>
  <colItems count="2">
    <i>
      <x/>
    </i>
    <i i="1">
      <x v="1"/>
    </i>
  </colItems>
  <pageFields count="1">
    <pageField fld="8" item="1" hier="-1"/>
  </pageFields>
  <dataFields count="2">
    <dataField name="Income" fld="5" baseField="0" baseItem="0" numFmtId="4"/>
    <dataField name="Sum of Income/(Expense)2" fld="5" baseField="0" baseItem="0" numFmtId="164"/>
  </dataFields>
  <formats count="3">
    <format dxfId="24">
      <pivotArea outline="0" collapsedLevelsAreSubtotals="1" fieldPosition="0">
        <references count="1">
          <reference field="4294967294" count="1" selected="0">
            <x v="1"/>
          </reference>
        </references>
      </pivotArea>
    </format>
    <format dxfId="23">
      <pivotArea dataOnly="0" labelOnly="1" outline="0" fieldPosition="0">
        <references count="1">
          <reference field="4294967294" count="1">
            <x v="1"/>
          </reference>
        </references>
      </pivotArea>
    </format>
    <format dxfId="22">
      <pivotArea dataOnly="0" labelOnly="1" outline="0" fieldPosition="0">
        <references count="1">
          <reference field="4294967294" count="2">
            <x v="0"/>
            <x v="1"/>
          </reference>
        </references>
      </pivotArea>
    </format>
  </formats>
  <conditionalFormats count="1">
    <conditionalFormat scope="field" priority="3">
      <pivotAreas count="1">
        <pivotArea outline="0" collapsedLevelsAreSubtotals="1" fieldPosition="0">
          <references count="2">
            <reference field="4294967294" count="1" selected="0">
              <x v="1"/>
            </reference>
            <reference field="9"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C841C0-6808-48C7-9F92-45B94C788D25}" name="PivotTable10"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O6:R25" firstHeaderRow="0" firstDataRow="1" firstDataCol="1" rowPageCount="1" colPageCount="1"/>
  <pivotFields count="11">
    <pivotField showAll="0"/>
    <pivotField numFmtId="14"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showAll="0"/>
    <pivotField showAll="0"/>
    <pivotField showAll="0"/>
    <pivotField dataField="1" numFmtId="4" showAll="0"/>
    <pivotField axis="axisRow" showAll="0" sortType="ascending">
      <items count="24">
        <item x="1"/>
        <item x="11"/>
        <item x="4"/>
        <item x="15"/>
        <item x="20"/>
        <item x="19"/>
        <item x="18"/>
        <item x="10"/>
        <item x="21"/>
        <item x="8"/>
        <item x="17"/>
        <item x="7"/>
        <item x="14"/>
        <item x="0"/>
        <item x="6"/>
        <item x="9"/>
        <item x="16"/>
        <item x="5"/>
        <item x="12"/>
        <item x="3"/>
        <item x="2"/>
        <item x="13"/>
        <item m="1" x="22"/>
        <item t="default"/>
      </items>
      <autoSortScope>
        <pivotArea dataOnly="0" outline="0" fieldPosition="0">
          <references count="1">
            <reference field="4294967294" count="1" selected="0">
              <x v="0"/>
            </reference>
          </references>
        </pivotArea>
      </autoSortScope>
    </pivotField>
    <pivotField axis="axisRow" showAll="0" sortType="ascending">
      <items count="12">
        <item m="1" x="10"/>
        <item x="5"/>
        <item x="3"/>
        <item x="7"/>
        <item x="2"/>
        <item x="4"/>
        <item x="8"/>
        <item x="1"/>
        <item x="6"/>
        <item x="0"/>
        <item x="9"/>
        <item t="default"/>
      </items>
      <autoSortScope>
        <pivotArea dataOnly="0" outline="0" fieldPosition="0">
          <references count="1">
            <reference field="4294967294" count="1" selected="0">
              <x v="0"/>
            </reference>
          </references>
        </pivotArea>
      </autoSortScope>
    </pivotField>
    <pivotField axis="axisPage" showAll="0">
      <items count="5">
        <item x="2"/>
        <item x="0"/>
        <item x="1"/>
        <item x="3"/>
        <item t="default"/>
      </items>
    </pivotField>
    <pivotField showAll="0">
      <items count="15">
        <item h="1" x="0"/>
        <item h="1" x="1"/>
        <item h="1" x="2"/>
        <item h="1" x="3"/>
        <item h="1" x="4"/>
        <item h="1" x="5"/>
        <item x="6"/>
        <item h="1" x="7"/>
        <item h="1" x="8"/>
        <item h="1" x="9"/>
        <item h="1" x="10"/>
        <item h="1" x="11"/>
        <item h="1" x="12"/>
        <item h="1" x="13"/>
        <item t="default"/>
      </items>
    </pivotField>
    <pivotField showAll="0">
      <items count="4">
        <item h="1" x="0"/>
        <item x="1"/>
        <item h="1" x="2"/>
        <item t="default"/>
      </items>
    </pivotField>
  </pivotFields>
  <rowFields count="2">
    <field x="7"/>
    <field x="6"/>
  </rowFields>
  <rowItems count="19">
    <i>
      <x v="5"/>
    </i>
    <i r="1">
      <x v="17"/>
    </i>
    <i r="1">
      <x v="11"/>
    </i>
    <i r="1">
      <x v="9"/>
    </i>
    <i r="1">
      <x v="16"/>
    </i>
    <i>
      <x v="3"/>
    </i>
    <i r="1">
      <x v="1"/>
    </i>
    <i r="1">
      <x v="7"/>
    </i>
    <i r="1">
      <x v="10"/>
    </i>
    <i r="1">
      <x v="12"/>
    </i>
    <i>
      <x v="2"/>
    </i>
    <i r="1">
      <x v="18"/>
    </i>
    <i r="1">
      <x v="2"/>
    </i>
    <i>
      <x v="8"/>
    </i>
    <i r="1">
      <x v="15"/>
    </i>
    <i r="1">
      <x v="21"/>
    </i>
    <i>
      <x v="1"/>
    </i>
    <i r="1">
      <x v="14"/>
    </i>
    <i t="grand">
      <x/>
    </i>
  </rowItems>
  <colFields count="1">
    <field x="-2"/>
  </colFields>
  <colItems count="3">
    <i>
      <x/>
    </i>
    <i i="1">
      <x v="1"/>
    </i>
    <i i="2">
      <x v="2"/>
    </i>
  </colItems>
  <pageFields count="1">
    <pageField fld="8" item="0" hier="-1"/>
  </pageFields>
  <dataFields count="3">
    <dataField name="Expense" fld="5" baseField="0" baseItem="0" numFmtId="4"/>
    <dataField name="% of Total" fld="5" showDataAs="percentOfTotal" baseField="0" baseItem="0" numFmtId="10"/>
    <dataField name="Sum of Income/(Expense)2" fld="5" baseField="0" baseItem="0" numFmtId="164"/>
  </dataFields>
  <formats count="4">
    <format dxfId="28">
      <pivotArea outline="0" collapsedLevelsAreSubtotals="1" fieldPosition="0">
        <references count="1">
          <reference field="4294967294" count="1" selected="0">
            <x v="2"/>
          </reference>
        </references>
      </pivotArea>
    </format>
    <format dxfId="27">
      <pivotArea dataOnly="0" labelOnly="1" outline="0" fieldPosition="0">
        <references count="1">
          <reference field="4294967294" count="1">
            <x v="2"/>
          </reference>
        </references>
      </pivotArea>
    </format>
    <format dxfId="26">
      <pivotArea outline="0" fieldPosition="0">
        <references count="1">
          <reference field="4294967294" count="1">
            <x v="1"/>
          </reference>
        </references>
      </pivotArea>
    </format>
    <format dxfId="25">
      <pivotArea dataOnly="0" labelOnly="1" outline="0" fieldPosition="0">
        <references count="1">
          <reference field="4294967294" count="2">
            <x v="0"/>
            <x v="1"/>
          </reference>
        </references>
      </pivotArea>
    </format>
  </formats>
  <conditionalFormats count="1">
    <conditionalFormat scope="field" priority="5">
      <pivotAreas count="1">
        <pivotArea outline="0" collapsedLevelsAreSubtotals="1" fieldPosition="0">
          <references count="2">
            <reference field="4294967294" count="1" selected="0">
              <x v="2"/>
            </reference>
            <reference field="6" count="0" selected="0"/>
          </references>
        </pivotArea>
      </pivotAreas>
    </conditionalFormat>
  </conditional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B4DC6A6E-FC85-481C-A78E-80008D8011CB}" sourceName="Months (Date)">
  <pivotTables>
    <pivotTable tabId="1" name="PivotTable7"/>
    <pivotTable tabId="1" name="PivotTable10"/>
    <pivotTable tabId="1" name="PivotTable9"/>
  </pivotTables>
  <data>
    <tabular pivotCacheId="1491467771">
      <items count="14">
        <i x="1"/>
        <i x="2"/>
        <i x="3"/>
        <i x="4"/>
        <i x="5"/>
        <i x="6" s="1"/>
        <i x="7"/>
        <i x="8"/>
        <i x="9"/>
        <i x="10"/>
        <i x="11"/>
        <i x="12" nd="1"/>
        <i x="0" nd="1"/>
        <i x="1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D0F92419-5F7E-4AC8-88DC-55BE68FF8877}" sourceName="Years (Date)">
  <pivotTables>
    <pivotTable tabId="1" name="PivotTable7"/>
    <pivotTable tabId="1" name="PivotTable10"/>
    <pivotTable tabId="1" name="PivotTable11"/>
    <pivotTable tabId="1" name="PivotTable12"/>
    <pivotTable tabId="1" name="PivotTable13"/>
    <pivotTable tabId="1" name="PivotTable9"/>
  </pivotTables>
  <data>
    <tabular pivotCacheId="1491467771">
      <items count="3">
        <i x="1" s="1"/>
        <i x="0" nd="1"/>
        <i x="2"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58810B52-4B99-4508-9DFD-B7CC0151B23A}" cache="Slicer_Months__Date" caption="Month" columnCount="2" rowHeight="257175"/>
  <slicer name="Years (Date)" xr10:uid="{51E2B195-9E49-48BF-85C1-C9194F63F671}" cache="Slicer_Years__Date" caption="Yea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15FC18-3A1F-4CAA-BE08-D975AF1C9D42}" name="Transactions" displayName="Transactions" ref="B3:J567" totalsRowShown="0">
  <autoFilter ref="B3:J567" xr:uid="{12330E06-4000-447F-8341-82A928E2A878}"/>
  <sortState xmlns:xlrd2="http://schemas.microsoft.com/office/spreadsheetml/2017/richdata2" ref="B4:J520">
    <sortCondition ref="C4:C520"/>
  </sortState>
  <tableColumns count="9">
    <tableColumn id="1" xr3:uid="{C05852B8-9866-4245-8171-C0C61C3FF552}" name="Account"/>
    <tableColumn id="2" xr3:uid="{42F7EB6A-5D4D-45CF-95E4-16387897E289}" name="Date" dataDxfId="8"/>
    <tableColumn id="3" xr3:uid="{41B46BB1-6F67-407E-9A20-6F99E2A803B7}" name="Description"/>
    <tableColumn id="4" xr3:uid="{1E0BF2B7-62FB-42BB-945E-418538CFC61F}" name="Debit (Spend)" dataDxfId="7"/>
    <tableColumn id="5" xr3:uid="{103AEB90-611C-4988-A3BF-97F1C3D31476}" name="Credit (Income)" dataDxfId="6"/>
    <tableColumn id="7" xr3:uid="{7D956E5F-9B0D-45B5-A8F0-628FA5C08147}" name="Income/(Expense)" dataDxfId="5">
      <calculatedColumnFormula>Transactions[[#This Row],[Credit (Income)]]-Transactions[[#This Row],[Debit (Spend)]]</calculatedColumnFormula>
    </tableColumn>
    <tableColumn id="6" xr3:uid="{41B405F3-30B9-4642-9D94-E1B89D55005D}" name="Subcategory"/>
    <tableColumn id="8" xr3:uid="{D12F52CF-5F57-4E91-85F5-6515C85B70C7}" name="Category" dataDxfId="4">
      <calculatedColumnFormula>_xlfn.XLOOKUP(Transactions[[#This Row],[Subcategory]],categories[Subcategory],categories[Category],"Add Subcategory")</calculatedColumnFormula>
    </tableColumn>
    <tableColumn id="9" xr3:uid="{934EDC84-130A-43CE-806A-DE76C4252F04}" name="Category Type" dataDxfId="3">
      <calculatedColumnFormula>_xlfn.XLOOKUP(Transactions[[#This Row],[Subcategory]],categories[Subcategory],categories[Category Type],"Add Subcategory")</calculatedColumnFormula>
    </tableColumn>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335EBE-2771-4ED2-95AA-DAD89629F2E7}" name="categories" displayName="categories" ref="B3:D27" totalsRowShown="0" headerRowBorderDxfId="2">
  <autoFilter ref="B3:D27" xr:uid="{81335EBE-2771-4ED2-95AA-DAD89629F2E7}"/>
  <tableColumns count="3">
    <tableColumn id="1" xr3:uid="{AA618F54-240A-4848-8C58-4B79D2FA8F81}" name="Category"/>
    <tableColumn id="2" xr3:uid="{EF26031D-1DBF-4ED0-8241-821CD27B032B}" name="Subcategory"/>
    <tableColumn id="3" xr3:uid="{A71AE1C1-3D69-49AB-B4B9-B32C56689502}" name="Category Type"/>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321C64A-D960-4AF5-89C2-D7178B7B9C10}" name="NovData" displayName="NovData" ref="B3:H50" totalsRowShown="0">
  <autoFilter ref="B3:H50" xr:uid="{3321C64A-D960-4AF5-89C2-D7178B7B9C10}"/>
  <tableColumns count="7">
    <tableColumn id="1" xr3:uid="{599B0F03-BA35-4C0B-8E9E-09FB2D2F2D31}" name="Account"/>
    <tableColumn id="2" xr3:uid="{F0C4D17D-3504-42A9-9DBB-095B42F003CF}" name="Date" dataDxfId="1"/>
    <tableColumn id="3" xr3:uid="{C6932373-34B4-4627-9C6A-508D59F15D1E}" name="Description"/>
    <tableColumn id="4" xr3:uid="{97E6B651-0711-4B30-96FF-6ACEA328B6EF}" name="Debit (Spend)"/>
    <tableColumn id="5" xr3:uid="{3558B445-0062-4C08-AFB9-9E5E6BFA0543}" name="Credit (Income)"/>
    <tableColumn id="7" xr3:uid="{A6123BB0-8F22-4FB9-B71D-EFDEB9061389}" name="Income/(Expense)" dataDxfId="0"/>
    <tableColumn id="6" xr3:uid="{3994FC50-1DE5-4269-9F7B-2CF22C5C1249}" name="Subcategory"/>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E921A-75AF-4468-A77A-16DA5084AC16}">
  <dimension ref="B1:R31"/>
  <sheetViews>
    <sheetView showGridLines="0" tabSelected="1" topLeftCell="G1" zoomScale="74" zoomScaleNormal="80" workbookViewId="0">
      <selection activeCell="V11" sqref="V11:W19"/>
    </sheetView>
  </sheetViews>
  <sheetFormatPr defaultRowHeight="14.5" x14ac:dyDescent="0.35"/>
  <cols>
    <col min="1" max="1" width="3" customWidth="1"/>
    <col min="2" max="2" width="13.1796875" bestFit="1" customWidth="1"/>
    <col min="3" max="3" width="9.81640625" bestFit="1" customWidth="1"/>
    <col min="4" max="4" width="12.81640625" customWidth="1"/>
    <col min="5" max="5" width="1.7265625" customWidth="1"/>
    <col min="6" max="6" width="18" bestFit="1" customWidth="1"/>
    <col min="7" max="7" width="9.81640625" bestFit="1" customWidth="1"/>
    <col min="8" max="8" width="13.26953125" customWidth="1"/>
    <col min="9" max="9" width="1.7265625" customWidth="1"/>
    <col min="10" max="10" width="15.7265625" bestFit="1" customWidth="1"/>
    <col min="11" max="11" width="16.26953125" bestFit="1" customWidth="1"/>
    <col min="12" max="12" width="14.453125" customWidth="1"/>
    <col min="13" max="13" width="10.81640625" customWidth="1"/>
    <col min="14" max="14" width="1.7265625" customWidth="1"/>
    <col min="15" max="15" width="19.26953125" bestFit="1" customWidth="1"/>
    <col min="16" max="16" width="10.453125" bestFit="1" customWidth="1"/>
  </cols>
  <sheetData>
    <row r="1" spans="2:18" ht="7.5" customHeight="1" x14ac:dyDescent="0.35"/>
    <row r="2" spans="2:18" ht="37.5" customHeight="1" thickBot="1" x14ac:dyDescent="0.75">
      <c r="B2" s="15" t="s">
        <v>97</v>
      </c>
      <c r="C2" s="12"/>
      <c r="D2" s="12"/>
      <c r="E2" s="12"/>
      <c r="F2" s="12"/>
      <c r="G2" s="12"/>
      <c r="H2" s="12"/>
      <c r="I2" s="12"/>
      <c r="J2" s="13">
        <f>GETPIVOTDATA("Income",$F$6)</f>
        <v>6616</v>
      </c>
      <c r="K2" s="14">
        <f>GETPIVOTDATA("Expense",$J$6)</f>
        <v>-2980.7</v>
      </c>
      <c r="L2" s="13">
        <f>J2+K2</f>
        <v>3635.3</v>
      </c>
      <c r="M2" s="12"/>
      <c r="N2" s="12"/>
      <c r="O2" s="12"/>
      <c r="P2" s="12"/>
      <c r="Q2" s="12"/>
      <c r="R2" s="12"/>
    </row>
    <row r="3" spans="2:18" ht="15" thickTop="1" x14ac:dyDescent="0.35"/>
    <row r="4" spans="2:18" x14ac:dyDescent="0.35">
      <c r="F4" s="5" t="s">
        <v>8</v>
      </c>
      <c r="G4" t="s">
        <v>72</v>
      </c>
      <c r="J4" s="5" t="s">
        <v>8</v>
      </c>
      <c r="K4" t="s">
        <v>68</v>
      </c>
      <c r="O4" s="5" t="s">
        <v>8</v>
      </c>
      <c r="P4" t="s">
        <v>68</v>
      </c>
    </row>
    <row r="6" spans="2:18" x14ac:dyDescent="0.35">
      <c r="G6" s="10" t="s">
        <v>72</v>
      </c>
      <c r="H6" s="11" t="s">
        <v>81</v>
      </c>
      <c r="I6" s="10"/>
      <c r="K6" s="10" t="s">
        <v>68</v>
      </c>
      <c r="L6" s="10" t="s">
        <v>82</v>
      </c>
      <c r="M6" s="8" t="s">
        <v>81</v>
      </c>
      <c r="P6" s="10" t="s">
        <v>68</v>
      </c>
      <c r="Q6" s="10" t="s">
        <v>82</v>
      </c>
      <c r="R6" s="8" t="s">
        <v>81</v>
      </c>
    </row>
    <row r="7" spans="2:18" x14ac:dyDescent="0.35">
      <c r="F7" s="6" t="s">
        <v>78</v>
      </c>
      <c r="G7" s="2">
        <v>4000</v>
      </c>
      <c r="H7" s="8">
        <v>4000</v>
      </c>
      <c r="J7" s="6" t="s">
        <v>74</v>
      </c>
      <c r="K7" s="2">
        <v>-1655.1</v>
      </c>
      <c r="L7" s="9">
        <v>0.55527225148455062</v>
      </c>
      <c r="M7" s="8">
        <v>-1655.1</v>
      </c>
      <c r="O7" s="6" t="s">
        <v>74</v>
      </c>
      <c r="P7" s="2">
        <v>-1655.1</v>
      </c>
      <c r="Q7" s="9">
        <v>0.55527225148455062</v>
      </c>
      <c r="R7" s="8">
        <v>-1655.1</v>
      </c>
    </row>
    <row r="8" spans="2:18" x14ac:dyDescent="0.35">
      <c r="F8" s="7" t="s">
        <v>17</v>
      </c>
      <c r="G8" s="2">
        <v>4000</v>
      </c>
      <c r="H8" s="8">
        <v>4000</v>
      </c>
      <c r="J8" s="6" t="s">
        <v>67</v>
      </c>
      <c r="K8" s="2">
        <v>-723.19999999999993</v>
      </c>
      <c r="L8" s="9">
        <v>0.24262757070486798</v>
      </c>
      <c r="M8" s="8">
        <v>-723.19999999999993</v>
      </c>
      <c r="O8" s="7" t="s">
        <v>22</v>
      </c>
      <c r="P8" s="2">
        <v>-900</v>
      </c>
      <c r="Q8" s="9">
        <v>0.30194249672895629</v>
      </c>
      <c r="R8" s="8">
        <v>-900</v>
      </c>
    </row>
    <row r="9" spans="2:18" x14ac:dyDescent="0.35">
      <c r="F9" s="6" t="s">
        <v>71</v>
      </c>
      <c r="G9" s="2">
        <v>2616</v>
      </c>
      <c r="H9" s="8">
        <v>2616</v>
      </c>
      <c r="J9" s="6" t="s">
        <v>69</v>
      </c>
      <c r="K9" s="2">
        <v>-241.1</v>
      </c>
      <c r="L9" s="9">
        <v>8.0887039957057066E-2</v>
      </c>
      <c r="M9" s="8">
        <v>-241.1</v>
      </c>
      <c r="O9" s="7" t="s">
        <v>26</v>
      </c>
      <c r="P9" s="2">
        <v>-660.09999999999991</v>
      </c>
      <c r="Q9" s="9">
        <v>0.2214580467675378</v>
      </c>
      <c r="R9" s="8">
        <v>-660.09999999999991</v>
      </c>
    </row>
    <row r="10" spans="2:18" x14ac:dyDescent="0.35">
      <c r="F10" s="7" t="s">
        <v>15</v>
      </c>
      <c r="G10" s="2">
        <v>2576</v>
      </c>
      <c r="H10" s="8">
        <v>2576</v>
      </c>
      <c r="J10" s="6" t="s">
        <v>77</v>
      </c>
      <c r="K10" s="2">
        <v>-211.3</v>
      </c>
      <c r="L10" s="9">
        <v>7.0889388398698294E-2</v>
      </c>
      <c r="M10" s="8">
        <v>-211.3</v>
      </c>
      <c r="O10" s="7" t="s">
        <v>28</v>
      </c>
      <c r="P10" s="2">
        <v>-55</v>
      </c>
      <c r="Q10" s="9">
        <v>1.8452041466769552E-2</v>
      </c>
      <c r="R10" s="8">
        <v>-55</v>
      </c>
    </row>
    <row r="11" spans="2:18" x14ac:dyDescent="0.35">
      <c r="F11" s="7" t="s">
        <v>11</v>
      </c>
      <c r="G11" s="2">
        <v>40</v>
      </c>
      <c r="H11" s="8">
        <v>40</v>
      </c>
      <c r="J11" s="6" t="s">
        <v>75</v>
      </c>
      <c r="K11" s="2">
        <v>-150</v>
      </c>
      <c r="L11" s="9">
        <v>5.0323749454826053E-2</v>
      </c>
      <c r="M11" s="8">
        <v>-150</v>
      </c>
      <c r="O11" s="7" t="s">
        <v>44</v>
      </c>
      <c r="P11" s="2">
        <v>-40</v>
      </c>
      <c r="Q11" s="9">
        <v>1.3419666521286946E-2</v>
      </c>
      <c r="R11" s="8">
        <v>-40</v>
      </c>
    </row>
    <row r="12" spans="2:18" x14ac:dyDescent="0.35">
      <c r="F12" s="6" t="s">
        <v>80</v>
      </c>
      <c r="G12" s="2">
        <v>6616</v>
      </c>
      <c r="H12" s="8">
        <v>6616</v>
      </c>
      <c r="J12" s="6" t="s">
        <v>80</v>
      </c>
      <c r="K12" s="2">
        <v>-2980.7</v>
      </c>
      <c r="L12" s="9">
        <v>1</v>
      </c>
      <c r="M12" s="8">
        <v>-2980.7</v>
      </c>
      <c r="O12" s="6" t="s">
        <v>67</v>
      </c>
      <c r="P12" s="2">
        <v>-723.19999999999993</v>
      </c>
      <c r="Q12" s="9">
        <v>0.24262757070486798</v>
      </c>
      <c r="R12" s="8">
        <v>-723.19999999999993</v>
      </c>
    </row>
    <row r="13" spans="2:18" x14ac:dyDescent="0.35">
      <c r="O13" s="7" t="s">
        <v>34</v>
      </c>
      <c r="P13" s="2">
        <v>-382.9</v>
      </c>
      <c r="Q13" s="9">
        <v>0.12845975777501928</v>
      </c>
      <c r="R13" s="8">
        <v>-382.9</v>
      </c>
    </row>
    <row r="14" spans="2:18" x14ac:dyDescent="0.35">
      <c r="O14" s="7" t="s">
        <v>32</v>
      </c>
      <c r="P14" s="2">
        <v>-260.2</v>
      </c>
      <c r="Q14" s="9">
        <v>8.7294930720971581E-2</v>
      </c>
      <c r="R14" s="8">
        <v>-260.2</v>
      </c>
    </row>
    <row r="15" spans="2:18" x14ac:dyDescent="0.35">
      <c r="O15" s="7" t="s">
        <v>46</v>
      </c>
      <c r="P15" s="2">
        <v>-50.1</v>
      </c>
      <c r="Q15" s="9">
        <v>1.6808132317911902E-2</v>
      </c>
      <c r="R15" s="8">
        <v>-50.1</v>
      </c>
    </row>
    <row r="16" spans="2:18" x14ac:dyDescent="0.35">
      <c r="B16" s="5" t="s">
        <v>8</v>
      </c>
      <c r="C16" t="s">
        <v>72</v>
      </c>
      <c r="F16" s="5" t="s">
        <v>8</v>
      </c>
      <c r="G16" t="s">
        <v>68</v>
      </c>
      <c r="J16" s="5" t="s">
        <v>8</v>
      </c>
      <c r="K16" t="s">
        <v>94</v>
      </c>
      <c r="O16" s="7" t="s">
        <v>40</v>
      </c>
      <c r="P16" s="2">
        <v>-30</v>
      </c>
      <c r="Q16" s="9">
        <v>1.0064749890965211E-2</v>
      </c>
      <c r="R16" s="8">
        <v>-30</v>
      </c>
    </row>
    <row r="17" spans="2:18" x14ac:dyDescent="0.35">
      <c r="O17" s="6" t="s">
        <v>69</v>
      </c>
      <c r="P17" s="2">
        <v>-241.1</v>
      </c>
      <c r="Q17" s="9">
        <v>8.0887039957057066E-2</v>
      </c>
      <c r="R17" s="8">
        <v>-241.1</v>
      </c>
    </row>
    <row r="18" spans="2:18" x14ac:dyDescent="0.35">
      <c r="C18" s="10" t="s">
        <v>72</v>
      </c>
      <c r="D18" s="11" t="s">
        <v>81</v>
      </c>
      <c r="G18" s="10" t="s">
        <v>68</v>
      </c>
      <c r="H18" s="11" t="s">
        <v>81</v>
      </c>
      <c r="K18" s="10" t="s">
        <v>95</v>
      </c>
      <c r="L18" s="11" t="s">
        <v>81</v>
      </c>
      <c r="O18" s="7" t="s">
        <v>36</v>
      </c>
      <c r="P18" s="2">
        <v>-131.1</v>
      </c>
      <c r="Q18" s="9">
        <v>4.3982957023517968E-2</v>
      </c>
      <c r="R18" s="8">
        <v>-131.1</v>
      </c>
    </row>
    <row r="19" spans="2:18" x14ac:dyDescent="0.35">
      <c r="B19" s="6" t="s">
        <v>93</v>
      </c>
      <c r="C19" s="2">
        <v>71718</v>
      </c>
      <c r="D19" s="8">
        <v>71718</v>
      </c>
      <c r="F19" s="6" t="s">
        <v>93</v>
      </c>
      <c r="G19" s="2">
        <v>-32761.999999999996</v>
      </c>
      <c r="H19" s="8">
        <v>-32761.999999999996</v>
      </c>
      <c r="J19" s="6" t="s">
        <v>93</v>
      </c>
      <c r="K19" s="2">
        <v>38956</v>
      </c>
      <c r="L19" s="8">
        <v>38956</v>
      </c>
      <c r="O19" s="7" t="s">
        <v>20</v>
      </c>
      <c r="P19" s="2">
        <v>-110</v>
      </c>
      <c r="Q19" s="9">
        <v>3.6904082933539105E-2</v>
      </c>
      <c r="R19" s="8">
        <v>-110</v>
      </c>
    </row>
    <row r="20" spans="2:18" x14ac:dyDescent="0.35">
      <c r="B20" s="7" t="s">
        <v>83</v>
      </c>
      <c r="C20" s="2">
        <v>6092</v>
      </c>
      <c r="D20" s="8">
        <v>6092</v>
      </c>
      <c r="F20" s="7" t="s">
        <v>83</v>
      </c>
      <c r="G20" s="2">
        <v>-2853</v>
      </c>
      <c r="H20" s="8">
        <v>-2853</v>
      </c>
      <c r="J20" s="7" t="s">
        <v>83</v>
      </c>
      <c r="K20" s="2">
        <v>3239</v>
      </c>
      <c r="L20" s="8">
        <v>3239</v>
      </c>
      <c r="O20" s="6" t="s">
        <v>77</v>
      </c>
      <c r="P20" s="2">
        <v>-211.3</v>
      </c>
      <c r="Q20" s="9">
        <v>7.0889388398698294E-2</v>
      </c>
      <c r="R20" s="8">
        <v>-211.3</v>
      </c>
    </row>
    <row r="21" spans="2:18" x14ac:dyDescent="0.35">
      <c r="B21" s="7" t="s">
        <v>84</v>
      </c>
      <c r="C21" s="2">
        <v>6272</v>
      </c>
      <c r="D21" s="8">
        <v>6272</v>
      </c>
      <c r="F21" s="7" t="s">
        <v>84</v>
      </c>
      <c r="G21" s="2">
        <v>-2879.6000000000004</v>
      </c>
      <c r="H21" s="8">
        <v>-2879.6000000000004</v>
      </c>
      <c r="J21" s="7" t="s">
        <v>84</v>
      </c>
      <c r="K21" s="2">
        <v>3392.400000000001</v>
      </c>
      <c r="L21" s="8">
        <v>3392.400000000001</v>
      </c>
      <c r="O21" s="7" t="s">
        <v>30</v>
      </c>
      <c r="P21" s="2">
        <v>-150</v>
      </c>
      <c r="Q21" s="9">
        <v>5.0323749454826053E-2</v>
      </c>
      <c r="R21" s="8">
        <v>-150</v>
      </c>
    </row>
    <row r="22" spans="2:18" x14ac:dyDescent="0.35">
      <c r="B22" s="7" t="s">
        <v>85</v>
      </c>
      <c r="C22" s="2">
        <v>6751</v>
      </c>
      <c r="D22" s="8">
        <v>6751</v>
      </c>
      <c r="F22" s="7" t="s">
        <v>85</v>
      </c>
      <c r="G22" s="2">
        <v>-3024.7</v>
      </c>
      <c r="H22" s="8">
        <v>-3024.7</v>
      </c>
      <c r="J22" s="7" t="s">
        <v>85</v>
      </c>
      <c r="K22" s="2">
        <v>3726.2999999999993</v>
      </c>
      <c r="L22" s="8">
        <v>3726.2999999999993</v>
      </c>
      <c r="O22" s="7" t="s">
        <v>38</v>
      </c>
      <c r="P22" s="2">
        <v>-61.300000000000004</v>
      </c>
      <c r="Q22" s="9">
        <v>2.0565638943872248E-2</v>
      </c>
      <c r="R22" s="8">
        <v>-61.300000000000004</v>
      </c>
    </row>
    <row r="23" spans="2:18" x14ac:dyDescent="0.35">
      <c r="B23" s="7" t="s">
        <v>86</v>
      </c>
      <c r="C23" s="2">
        <v>7002</v>
      </c>
      <c r="D23" s="8">
        <v>7002</v>
      </c>
      <c r="F23" s="7" t="s">
        <v>86</v>
      </c>
      <c r="G23" s="2">
        <v>-3013</v>
      </c>
      <c r="H23" s="8">
        <v>-3013</v>
      </c>
      <c r="J23" s="7" t="s">
        <v>86</v>
      </c>
      <c r="K23" s="2">
        <v>3989.0000000000018</v>
      </c>
      <c r="L23" s="8">
        <v>3989.0000000000018</v>
      </c>
      <c r="O23" s="6" t="s">
        <v>75</v>
      </c>
      <c r="P23" s="2">
        <v>-150</v>
      </c>
      <c r="Q23" s="9">
        <v>5.0323749454826053E-2</v>
      </c>
      <c r="R23" s="8">
        <v>-150</v>
      </c>
    </row>
    <row r="24" spans="2:18" x14ac:dyDescent="0.35">
      <c r="B24" s="7" t="s">
        <v>87</v>
      </c>
      <c r="C24" s="2">
        <v>6891</v>
      </c>
      <c r="D24" s="8">
        <v>6891</v>
      </c>
      <c r="F24" s="7" t="s">
        <v>87</v>
      </c>
      <c r="G24" s="2">
        <v>-3091.1</v>
      </c>
      <c r="H24" s="8">
        <v>-3091.1</v>
      </c>
      <c r="J24" s="7" t="s">
        <v>87</v>
      </c>
      <c r="K24" s="2">
        <v>3799.8999999999996</v>
      </c>
      <c r="L24" s="8">
        <v>3799.8999999999996</v>
      </c>
      <c r="O24" s="7" t="s">
        <v>24</v>
      </c>
      <c r="P24" s="2">
        <v>-150</v>
      </c>
      <c r="Q24" s="9">
        <v>5.0323749454826053E-2</v>
      </c>
      <c r="R24" s="8">
        <v>-150</v>
      </c>
    </row>
    <row r="25" spans="2:18" x14ac:dyDescent="0.35">
      <c r="B25" s="7" t="s">
        <v>88</v>
      </c>
      <c r="C25" s="2">
        <v>6616</v>
      </c>
      <c r="D25" s="8">
        <v>6616</v>
      </c>
      <c r="F25" s="7" t="s">
        <v>88</v>
      </c>
      <c r="G25" s="2">
        <v>-2980.7</v>
      </c>
      <c r="H25" s="8">
        <v>-2980.7</v>
      </c>
      <c r="J25" s="7" t="s">
        <v>88</v>
      </c>
      <c r="K25" s="2">
        <v>3635.3</v>
      </c>
      <c r="L25" s="8">
        <v>3635.3</v>
      </c>
      <c r="O25" s="6" t="s">
        <v>80</v>
      </c>
      <c r="P25" s="2">
        <v>-2980.7</v>
      </c>
      <c r="Q25" s="9">
        <v>1</v>
      </c>
      <c r="R25" s="8">
        <v>-2980.7</v>
      </c>
    </row>
    <row r="26" spans="2:18" x14ac:dyDescent="0.35">
      <c r="B26" s="7" t="s">
        <v>89</v>
      </c>
      <c r="C26" s="2">
        <v>6342</v>
      </c>
      <c r="D26" s="8">
        <v>6342</v>
      </c>
      <c r="F26" s="7" t="s">
        <v>89</v>
      </c>
      <c r="G26" s="2">
        <v>-3040</v>
      </c>
      <c r="H26" s="8">
        <v>-3040</v>
      </c>
      <c r="J26" s="7" t="s">
        <v>89</v>
      </c>
      <c r="K26" s="2">
        <v>3301.9999999999977</v>
      </c>
      <c r="L26" s="8">
        <v>3301.9999999999977</v>
      </c>
    </row>
    <row r="27" spans="2:18" x14ac:dyDescent="0.35">
      <c r="B27" s="7" t="s">
        <v>90</v>
      </c>
      <c r="C27" s="2">
        <v>6857</v>
      </c>
      <c r="D27" s="8">
        <v>6857</v>
      </c>
      <c r="F27" s="7" t="s">
        <v>90</v>
      </c>
      <c r="G27" s="2">
        <v>-2927.0999999999995</v>
      </c>
      <c r="H27" s="8">
        <v>-2927.0999999999995</v>
      </c>
      <c r="J27" s="7" t="s">
        <v>90</v>
      </c>
      <c r="K27" s="2">
        <v>3929.8999999999996</v>
      </c>
      <c r="L27" s="8">
        <v>3929.8999999999996</v>
      </c>
    </row>
    <row r="28" spans="2:18" x14ac:dyDescent="0.35">
      <c r="B28" s="7" t="s">
        <v>91</v>
      </c>
      <c r="C28" s="2">
        <v>7127</v>
      </c>
      <c r="D28" s="8">
        <v>7127</v>
      </c>
      <c r="F28" s="7" t="s">
        <v>91</v>
      </c>
      <c r="G28" s="2">
        <v>-3062.1</v>
      </c>
      <c r="H28" s="8">
        <v>-3062.1</v>
      </c>
      <c r="J28" s="7" t="s">
        <v>91</v>
      </c>
      <c r="K28" s="2">
        <v>4064.8999999999996</v>
      </c>
      <c r="L28" s="8">
        <v>4064.8999999999996</v>
      </c>
    </row>
    <row r="29" spans="2:18" x14ac:dyDescent="0.35">
      <c r="B29" s="7" t="s">
        <v>92</v>
      </c>
      <c r="C29" s="2">
        <v>6023</v>
      </c>
      <c r="D29" s="8">
        <v>6023</v>
      </c>
      <c r="F29" s="7" t="s">
        <v>92</v>
      </c>
      <c r="G29" s="2">
        <v>-3073.6999999999994</v>
      </c>
      <c r="H29" s="8">
        <v>-3073.6999999999994</v>
      </c>
      <c r="J29" s="7" t="s">
        <v>92</v>
      </c>
      <c r="K29" s="2">
        <v>2949.3000000000006</v>
      </c>
      <c r="L29" s="8">
        <v>2949.3000000000006</v>
      </c>
    </row>
    <row r="30" spans="2:18" x14ac:dyDescent="0.35">
      <c r="B30" s="7" t="s">
        <v>96</v>
      </c>
      <c r="C30" s="2">
        <v>5745</v>
      </c>
      <c r="D30" s="8">
        <v>5745</v>
      </c>
      <c r="F30" s="7" t="s">
        <v>96</v>
      </c>
      <c r="G30" s="2">
        <v>-2817</v>
      </c>
      <c r="H30" s="8">
        <v>-2817</v>
      </c>
      <c r="J30" s="7" t="s">
        <v>96</v>
      </c>
      <c r="K30" s="2">
        <v>2928</v>
      </c>
      <c r="L30" s="8">
        <v>2928</v>
      </c>
    </row>
    <row r="31" spans="2:18" x14ac:dyDescent="0.35">
      <c r="B31" s="6" t="s">
        <v>80</v>
      </c>
      <c r="C31" s="2">
        <v>71718</v>
      </c>
      <c r="D31" s="8">
        <v>71718</v>
      </c>
      <c r="F31" s="6" t="s">
        <v>80</v>
      </c>
      <c r="G31" s="2">
        <v>-32761.999999999996</v>
      </c>
      <c r="H31" s="8">
        <v>-32761.999999999996</v>
      </c>
      <c r="J31" s="6" t="s">
        <v>80</v>
      </c>
      <c r="K31" s="2">
        <v>38956</v>
      </c>
      <c r="L31" s="8">
        <v>38956</v>
      </c>
    </row>
  </sheetData>
  <conditionalFormatting pivot="1" sqref="H10:H11 H8">
    <cfRule type="dataBar" priority="10">
      <dataBar>
        <cfvo type="min"/>
        <cfvo type="max"/>
        <color theme="4"/>
      </dataBar>
      <extLst>
        <ext xmlns:x14="http://schemas.microsoft.com/office/spreadsheetml/2009/9/main" uri="{B025F937-C7B1-47D3-B67F-A62EFF666E3E}">
          <x14:id>{531011D1-D8BE-429F-A220-184756F3A147}</x14:id>
        </ext>
      </extLst>
    </cfRule>
  </conditionalFormatting>
  <conditionalFormatting pivot="1" sqref="M7:M11">
    <cfRule type="dataBar" priority="7">
      <dataBar>
        <cfvo type="min"/>
        <cfvo type="max"/>
        <color rgb="FF638EC6"/>
      </dataBar>
      <extLst>
        <ext xmlns:x14="http://schemas.microsoft.com/office/spreadsheetml/2009/9/main" uri="{B025F937-C7B1-47D3-B67F-A62EFF666E3E}">
          <x14:id>{114529A2-6D06-49EB-B0BB-F6B50E63DB2E}</x14:id>
        </ext>
      </extLst>
    </cfRule>
  </conditionalFormatting>
  <conditionalFormatting pivot="1" sqref="R8:R11 R13:R16 R18:R19 R21:R22 R24">
    <cfRule type="dataBar" priority="5">
      <dataBar>
        <cfvo type="min"/>
        <cfvo type="max"/>
        <color rgb="FF638EC6"/>
      </dataBar>
      <extLst>
        <ext xmlns:x14="http://schemas.microsoft.com/office/spreadsheetml/2009/9/main" uri="{B025F937-C7B1-47D3-B67F-A62EFF666E3E}">
          <x14:id>{EB9C52C0-90CA-49F9-A299-38C07701C044}</x14:id>
        </ext>
      </extLst>
    </cfRule>
  </conditionalFormatting>
  <conditionalFormatting pivot="1" sqref="D20:D30">
    <cfRule type="dataBar" priority="3">
      <dataBar>
        <cfvo type="min"/>
        <cfvo type="max"/>
        <color theme="4"/>
      </dataBar>
      <extLst>
        <ext xmlns:x14="http://schemas.microsoft.com/office/spreadsheetml/2009/9/main" uri="{B025F937-C7B1-47D3-B67F-A62EFF666E3E}">
          <x14:id>{F4C3E614-8FD3-4159-9776-CCA9768717FD}</x14:id>
        </ext>
      </extLst>
    </cfRule>
  </conditionalFormatting>
  <conditionalFormatting pivot="1" sqref="H20:H30">
    <cfRule type="dataBar" priority="2">
      <dataBar>
        <cfvo type="min"/>
        <cfvo type="max"/>
        <color theme="4"/>
      </dataBar>
      <extLst>
        <ext xmlns:x14="http://schemas.microsoft.com/office/spreadsheetml/2009/9/main" uri="{B025F937-C7B1-47D3-B67F-A62EFF666E3E}">
          <x14:id>{8EA4CEAF-CF8B-4011-BEC4-035A20E5114A}</x14:id>
        </ext>
      </extLst>
    </cfRule>
  </conditionalFormatting>
  <conditionalFormatting pivot="1" sqref="L20:L30">
    <cfRule type="dataBar" priority="1">
      <dataBar>
        <cfvo type="min"/>
        <cfvo type="max"/>
        <color theme="4"/>
      </dataBar>
      <extLst>
        <ext xmlns:x14="http://schemas.microsoft.com/office/spreadsheetml/2009/9/main" uri="{B025F937-C7B1-47D3-B67F-A62EFF666E3E}">
          <x14:id>{EBC1C60C-53A2-4D63-A601-3DE9DAD92137}</x14:id>
        </ext>
      </extLst>
    </cfRule>
  </conditionalFormatting>
  <pageMargins left="0.7" right="0.7" top="0.75" bottom="0.75" header="0.3" footer="0.3"/>
  <drawing r:id="rId7"/>
  <extLst>
    <ext xmlns:x14="http://schemas.microsoft.com/office/spreadsheetml/2009/9/main" uri="{78C0D931-6437-407d-A8EE-F0AAD7539E65}">
      <x14:conditionalFormattings>
        <x14:conditionalFormatting xmlns:xm="http://schemas.microsoft.com/office/excel/2006/main" pivot="1">
          <x14:cfRule type="dataBar" id="{531011D1-D8BE-429F-A220-184756F3A147}">
            <x14:dataBar minLength="0" maxLength="100" gradient="0">
              <x14:cfvo type="autoMin"/>
              <x14:cfvo type="autoMax"/>
              <x14:negativeFillColor rgb="FFFF0000"/>
              <x14:axisColor rgb="FF000000"/>
            </x14:dataBar>
          </x14:cfRule>
          <xm:sqref>H10:H11 H8</xm:sqref>
        </x14:conditionalFormatting>
        <x14:conditionalFormatting xmlns:xm="http://schemas.microsoft.com/office/excel/2006/main" pivot="1">
          <x14:cfRule type="dataBar" id="{114529A2-6D06-49EB-B0BB-F6B50E63DB2E}">
            <x14:dataBar minLength="0" maxLength="100" gradient="0" direction="rightToLeft">
              <x14:cfvo type="autoMin"/>
              <x14:cfvo type="autoMax"/>
              <x14:negativeFillColor theme="7"/>
              <x14:axisColor rgb="FF000000"/>
            </x14:dataBar>
          </x14:cfRule>
          <xm:sqref>M7:M11</xm:sqref>
        </x14:conditionalFormatting>
        <x14:conditionalFormatting xmlns:xm="http://schemas.microsoft.com/office/excel/2006/main" pivot="1">
          <x14:cfRule type="dataBar" id="{EB9C52C0-90CA-49F9-A299-38C07701C044}">
            <x14:dataBar minLength="0" maxLength="100" gradient="0" direction="rightToLeft">
              <x14:cfvo type="autoMin"/>
              <x14:cfvo type="autoMax"/>
              <x14:negativeFillColor theme="7"/>
              <x14:axisColor rgb="FF000000"/>
            </x14:dataBar>
          </x14:cfRule>
          <xm:sqref>R8:R11 R13:R16 R18:R19 R21:R22 R24</xm:sqref>
        </x14:conditionalFormatting>
        <x14:conditionalFormatting xmlns:xm="http://schemas.microsoft.com/office/excel/2006/main" pivot="1">
          <x14:cfRule type="dataBar" id="{F4C3E614-8FD3-4159-9776-CCA9768717FD}">
            <x14:dataBar minLength="0" maxLength="100" gradient="0">
              <x14:cfvo type="autoMin"/>
              <x14:cfvo type="autoMax"/>
              <x14:negativeFillColor rgb="FFFF0000"/>
              <x14:axisColor rgb="FF000000"/>
            </x14:dataBar>
          </x14:cfRule>
          <xm:sqref>D20:D30</xm:sqref>
        </x14:conditionalFormatting>
        <x14:conditionalFormatting xmlns:xm="http://schemas.microsoft.com/office/excel/2006/main" pivot="1">
          <x14:cfRule type="dataBar" id="{8EA4CEAF-CF8B-4011-BEC4-035A20E5114A}">
            <x14:dataBar minLength="0" maxLength="100" gradient="0" direction="rightToLeft">
              <x14:cfvo type="autoMin"/>
              <x14:cfvo type="autoMax"/>
              <x14:negativeFillColor theme="7"/>
              <x14:axisColor rgb="FF000000"/>
            </x14:dataBar>
          </x14:cfRule>
          <xm:sqref>H20:H30</xm:sqref>
        </x14:conditionalFormatting>
        <x14:conditionalFormatting xmlns:xm="http://schemas.microsoft.com/office/excel/2006/main" pivot="1">
          <x14:cfRule type="dataBar" id="{EBC1C60C-53A2-4D63-A601-3DE9DAD92137}">
            <x14:dataBar minLength="0" maxLength="100" gradient="0">
              <x14:cfvo type="autoMin"/>
              <x14:cfvo type="autoMax"/>
              <x14:negativeFillColor rgb="FFFF0000"/>
              <x14:axisColor rgb="FF000000"/>
            </x14:dataBar>
          </x14:cfRule>
          <xm:sqref>L20:L30</xm:sqref>
        </x14:conditionalFormatting>
      </x14:conditionalFormattings>
    </ex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1384B-108E-405F-9654-4C9F0AC9408A}">
  <dimension ref="A1:P567"/>
  <sheetViews>
    <sheetView zoomScaleNormal="100" workbookViewId="0">
      <selection activeCell="G4" sqref="G4"/>
    </sheetView>
  </sheetViews>
  <sheetFormatPr defaultRowHeight="14.5" x14ac:dyDescent="0.35"/>
  <cols>
    <col min="1" max="1" width="3.453125" customWidth="1"/>
    <col min="2" max="2" width="12.54296875" customWidth="1"/>
    <col min="3" max="3" width="11.1796875" bestFit="1" customWidth="1"/>
    <col min="4" max="4" width="17.81640625" bestFit="1" customWidth="1"/>
    <col min="5" max="5" width="16" bestFit="1" customWidth="1"/>
    <col min="6" max="6" width="17.7265625" bestFit="1" customWidth="1"/>
    <col min="7" max="7" width="20.1796875" bestFit="1" customWidth="1"/>
    <col min="8" max="9" width="16.26953125" customWidth="1"/>
    <col min="10" max="10" width="16.26953125" bestFit="1" customWidth="1"/>
    <col min="13" max="13" width="15.54296875" hidden="1" customWidth="1"/>
  </cols>
  <sheetData>
    <row r="1" spans="1:16" s="17" customFormat="1" ht="48.75" customHeight="1" x14ac:dyDescent="0.45">
      <c r="A1" s="16" t="s">
        <v>98</v>
      </c>
      <c r="B1" s="16"/>
      <c r="C1" s="16"/>
      <c r="D1" s="16"/>
      <c r="E1" s="16"/>
      <c r="F1" s="16"/>
      <c r="G1" s="16"/>
      <c r="H1" s="16"/>
      <c r="I1" s="16"/>
      <c r="J1" s="16"/>
      <c r="K1" s="16"/>
      <c r="L1" s="16"/>
      <c r="M1" s="16"/>
      <c r="N1" s="16"/>
      <c r="O1" s="16"/>
      <c r="P1" s="16"/>
    </row>
    <row r="3" spans="1:16" x14ac:dyDescent="0.35">
      <c r="B3" t="s">
        <v>0</v>
      </c>
      <c r="C3" t="s">
        <v>1</v>
      </c>
      <c r="D3" t="s">
        <v>2</v>
      </c>
      <c r="E3" t="s">
        <v>3</v>
      </c>
      <c r="F3" t="s">
        <v>4</v>
      </c>
      <c r="G3" t="s">
        <v>5</v>
      </c>
      <c r="H3" t="s">
        <v>6</v>
      </c>
      <c r="I3" t="s">
        <v>7</v>
      </c>
      <c r="J3" t="s">
        <v>8</v>
      </c>
    </row>
    <row r="4" spans="1:16" x14ac:dyDescent="0.35">
      <c r="B4" t="s">
        <v>9</v>
      </c>
      <c r="C4" s="1">
        <v>45658</v>
      </c>
      <c r="D4" t="s">
        <v>10</v>
      </c>
      <c r="E4" s="2"/>
      <c r="F4" s="2">
        <v>35</v>
      </c>
      <c r="G4" s="3">
        <f>Transactions[[#This Row],[Credit (Income)]]-Transactions[[#This Row],[Debit (Spend)]]</f>
        <v>35</v>
      </c>
      <c r="H4" t="s">
        <v>11</v>
      </c>
      <c r="I4" s="3" t="str">
        <f>_xlfn.XLOOKUP(Transactions[[#This Row],[Subcategory]],categories[Subcategory],categories[Category],"Add Subcategory")</f>
        <v>Variable</v>
      </c>
      <c r="J4" s="3" t="str">
        <f>_xlfn.XLOOKUP(Transactions[[#This Row],[Subcategory]],categories[Subcategory],categories[Category Type],"Add Subcategory")</f>
        <v>Income</v>
      </c>
      <c r="M4" t="s">
        <v>11</v>
      </c>
    </row>
    <row r="5" spans="1:16" x14ac:dyDescent="0.35">
      <c r="B5" t="s">
        <v>12</v>
      </c>
      <c r="C5" s="1">
        <v>45658</v>
      </c>
      <c r="D5" t="s">
        <v>13</v>
      </c>
      <c r="E5" s="2">
        <v>100</v>
      </c>
      <c r="F5" s="2"/>
      <c r="G5" s="3">
        <f>Transactions[[#This Row],[Credit (Income)]]-Transactions[[#This Row],[Debit (Spend)]]</f>
        <v>-100</v>
      </c>
      <c r="H5" t="s">
        <v>14</v>
      </c>
      <c r="I5" s="3" t="str">
        <f>_xlfn.XLOOKUP(Transactions[[#This Row],[Subcategory]],categories[Subcategory],categories[Category],"Add Subcategory")</f>
        <v>Transfer</v>
      </c>
      <c r="J5" s="3" t="str">
        <f>_xlfn.XLOOKUP(Transactions[[#This Row],[Subcategory]],categories[Subcategory],categories[Category Type],"Add Subcategory")</f>
        <v>Not Reported</v>
      </c>
      <c r="M5" t="s">
        <v>14</v>
      </c>
    </row>
    <row r="6" spans="1:16" x14ac:dyDescent="0.35">
      <c r="B6" t="s">
        <v>9</v>
      </c>
      <c r="C6" s="1">
        <v>45658</v>
      </c>
      <c r="D6" t="s">
        <v>15</v>
      </c>
      <c r="E6" s="2"/>
      <c r="F6" s="2">
        <v>2057</v>
      </c>
      <c r="G6" s="3">
        <f>Transactions[[#This Row],[Credit (Income)]]-Transactions[[#This Row],[Debit (Spend)]]</f>
        <v>2057</v>
      </c>
      <c r="H6" t="s">
        <v>15</v>
      </c>
      <c r="I6" s="3" t="str">
        <f>_xlfn.XLOOKUP(Transactions[[#This Row],[Subcategory]],categories[Subcategory],categories[Category],"Add Subcategory")</f>
        <v>Variable</v>
      </c>
      <c r="J6" s="3" t="str">
        <f>_xlfn.XLOOKUP(Transactions[[#This Row],[Subcategory]],categories[Subcategory],categories[Category Type],"Add Subcategory")</f>
        <v>Income</v>
      </c>
      <c r="M6" t="s">
        <v>15</v>
      </c>
    </row>
    <row r="7" spans="1:16" x14ac:dyDescent="0.35">
      <c r="B7" t="s">
        <v>12</v>
      </c>
      <c r="C7" s="1">
        <v>45661</v>
      </c>
      <c r="D7" t="s">
        <v>16</v>
      </c>
      <c r="E7" s="2"/>
      <c r="F7" s="2">
        <v>4000</v>
      </c>
      <c r="G7" s="3">
        <f>Transactions[[#This Row],[Credit (Income)]]-Transactions[[#This Row],[Debit (Spend)]]</f>
        <v>4000</v>
      </c>
      <c r="H7" t="s">
        <v>17</v>
      </c>
      <c r="I7" s="3" t="str">
        <f>_xlfn.XLOOKUP(Transactions[[#This Row],[Subcategory]],categories[Subcategory],categories[Category],"Add Subcategory")</f>
        <v>Fixed</v>
      </c>
      <c r="J7" s="3" t="str">
        <f>_xlfn.XLOOKUP(Transactions[[#This Row],[Subcategory]],categories[Subcategory],categories[Category Type],"Add Subcategory")</f>
        <v>Income</v>
      </c>
      <c r="M7" t="s">
        <v>17</v>
      </c>
    </row>
    <row r="8" spans="1:16" x14ac:dyDescent="0.35">
      <c r="B8" t="s">
        <v>18</v>
      </c>
      <c r="C8" s="1">
        <v>45661</v>
      </c>
      <c r="D8" t="s">
        <v>19</v>
      </c>
      <c r="E8" s="2">
        <v>5</v>
      </c>
      <c r="F8" s="2"/>
      <c r="G8" s="3">
        <f>Transactions[[#This Row],[Credit (Income)]]-Transactions[[#This Row],[Debit (Spend)]]</f>
        <v>-5</v>
      </c>
      <c r="H8" t="s">
        <v>20</v>
      </c>
      <c r="I8" s="3" t="str">
        <f>_xlfn.XLOOKUP(Transactions[[#This Row],[Subcategory]],categories[Subcategory],categories[Category],"Add Subcategory")</f>
        <v>Dining Out</v>
      </c>
      <c r="J8" s="3" t="str">
        <f>_xlfn.XLOOKUP(Transactions[[#This Row],[Subcategory]],categories[Subcategory],categories[Category Type],"Add Subcategory")</f>
        <v>Expense</v>
      </c>
      <c r="M8" t="s">
        <v>20</v>
      </c>
    </row>
    <row r="9" spans="1:16" x14ac:dyDescent="0.35">
      <c r="B9" t="s">
        <v>12</v>
      </c>
      <c r="C9" s="1">
        <v>45662</v>
      </c>
      <c r="D9" t="s">
        <v>21</v>
      </c>
      <c r="E9" s="2">
        <v>900</v>
      </c>
      <c r="F9" s="2"/>
      <c r="G9" s="3">
        <f>Transactions[[#This Row],[Credit (Income)]]-Transactions[[#This Row],[Debit (Spend)]]</f>
        <v>-900</v>
      </c>
      <c r="H9" t="s">
        <v>22</v>
      </c>
      <c r="I9" s="3" t="str">
        <f>_xlfn.XLOOKUP(Transactions[[#This Row],[Subcategory]],categories[Subcategory],categories[Category],"Add Subcategory")</f>
        <v>Living Expenses</v>
      </c>
      <c r="J9" s="3" t="str">
        <f>_xlfn.XLOOKUP(Transactions[[#This Row],[Subcategory]],categories[Subcategory],categories[Category Type],"Add Subcategory")</f>
        <v>Expense</v>
      </c>
      <c r="M9" t="s">
        <v>22</v>
      </c>
    </row>
    <row r="10" spans="1:16" x14ac:dyDescent="0.35">
      <c r="B10" t="s">
        <v>12</v>
      </c>
      <c r="C10" s="1">
        <v>45662</v>
      </c>
      <c r="D10" t="s">
        <v>23</v>
      </c>
      <c r="E10" s="2">
        <v>150</v>
      </c>
      <c r="F10" s="2"/>
      <c r="G10" s="3">
        <f>Transactions[[#This Row],[Credit (Income)]]-Transactions[[#This Row],[Debit (Spend)]]</f>
        <v>-150</v>
      </c>
      <c r="H10" t="s">
        <v>24</v>
      </c>
      <c r="I10" s="3" t="str">
        <f>_xlfn.XLOOKUP(Transactions[[#This Row],[Subcategory]],categories[Subcategory],categories[Category],"Add Subcategory")</f>
        <v>Debt Repayment</v>
      </c>
      <c r="J10" s="3" t="str">
        <f>_xlfn.XLOOKUP(Transactions[[#This Row],[Subcategory]],categories[Subcategory],categories[Category Type],"Add Subcategory")</f>
        <v>Expense</v>
      </c>
      <c r="M10" t="s">
        <v>24</v>
      </c>
    </row>
    <row r="11" spans="1:16" x14ac:dyDescent="0.35">
      <c r="B11" t="s">
        <v>18</v>
      </c>
      <c r="C11" s="1">
        <v>45662</v>
      </c>
      <c r="D11" t="s">
        <v>19</v>
      </c>
      <c r="E11" s="2">
        <v>5</v>
      </c>
      <c r="F11" s="2"/>
      <c r="G11" s="3">
        <f>Transactions[[#This Row],[Credit (Income)]]-Transactions[[#This Row],[Debit (Spend)]]</f>
        <v>-5</v>
      </c>
      <c r="H11" t="s">
        <v>20</v>
      </c>
      <c r="I11" s="3" t="str">
        <f>_xlfn.XLOOKUP(Transactions[[#This Row],[Subcategory]],categories[Subcategory],categories[Category],"Add Subcategory")</f>
        <v>Dining Out</v>
      </c>
      <c r="J11" s="3" t="str">
        <f>_xlfn.XLOOKUP(Transactions[[#This Row],[Subcategory]],categories[Subcategory],categories[Category Type],"Add Subcategory")</f>
        <v>Expense</v>
      </c>
      <c r="M11" t="s">
        <v>20</v>
      </c>
    </row>
    <row r="12" spans="1:16" x14ac:dyDescent="0.35">
      <c r="B12" t="s">
        <v>18</v>
      </c>
      <c r="C12" s="1">
        <v>45663</v>
      </c>
      <c r="D12" t="s">
        <v>19</v>
      </c>
      <c r="E12" s="2">
        <v>5</v>
      </c>
      <c r="F12" s="2"/>
      <c r="G12" s="3">
        <f>Transactions[[#This Row],[Credit (Income)]]-Transactions[[#This Row],[Debit (Spend)]]</f>
        <v>-5</v>
      </c>
      <c r="H12" t="s">
        <v>20</v>
      </c>
      <c r="I12" s="3" t="str">
        <f>_xlfn.XLOOKUP(Transactions[[#This Row],[Subcategory]],categories[Subcategory],categories[Category],"Add Subcategory")</f>
        <v>Dining Out</v>
      </c>
      <c r="J12" s="3" t="str">
        <f>_xlfn.XLOOKUP(Transactions[[#This Row],[Subcategory]],categories[Subcategory],categories[Category Type],"Add Subcategory")</f>
        <v>Expense</v>
      </c>
      <c r="M12" t="s">
        <v>20</v>
      </c>
    </row>
    <row r="13" spans="1:16" x14ac:dyDescent="0.35">
      <c r="B13" t="s">
        <v>18</v>
      </c>
      <c r="C13" s="1">
        <v>45664</v>
      </c>
      <c r="D13" t="s">
        <v>19</v>
      </c>
      <c r="E13" s="2">
        <v>5</v>
      </c>
      <c r="F13" s="2"/>
      <c r="G13" s="3">
        <f>Transactions[[#This Row],[Credit (Income)]]-Transactions[[#This Row],[Debit (Spend)]]</f>
        <v>-5</v>
      </c>
      <c r="H13" t="s">
        <v>20</v>
      </c>
      <c r="I13" s="3" t="str">
        <f>_xlfn.XLOOKUP(Transactions[[#This Row],[Subcategory]],categories[Subcategory],categories[Category],"Add Subcategory")</f>
        <v>Dining Out</v>
      </c>
      <c r="J13" s="3" t="str">
        <f>_xlfn.XLOOKUP(Transactions[[#This Row],[Subcategory]],categories[Subcategory],categories[Category Type],"Add Subcategory")</f>
        <v>Expense</v>
      </c>
      <c r="M13" t="s">
        <v>20</v>
      </c>
    </row>
    <row r="14" spans="1:16" x14ac:dyDescent="0.35">
      <c r="B14" t="s">
        <v>18</v>
      </c>
      <c r="C14" s="1">
        <v>45665</v>
      </c>
      <c r="D14" t="s">
        <v>19</v>
      </c>
      <c r="E14" s="2">
        <v>5</v>
      </c>
      <c r="F14" s="2"/>
      <c r="G14" s="3">
        <f>Transactions[[#This Row],[Credit (Income)]]-Transactions[[#This Row],[Debit (Spend)]]</f>
        <v>-5</v>
      </c>
      <c r="H14" t="s">
        <v>20</v>
      </c>
      <c r="I14" s="3" t="str">
        <f>_xlfn.XLOOKUP(Transactions[[#This Row],[Subcategory]],categories[Subcategory],categories[Category],"Add Subcategory")</f>
        <v>Dining Out</v>
      </c>
      <c r="J14" s="3" t="str">
        <f>_xlfn.XLOOKUP(Transactions[[#This Row],[Subcategory]],categories[Subcategory],categories[Category Type],"Add Subcategory")</f>
        <v>Expense</v>
      </c>
      <c r="M14" t="s">
        <v>20</v>
      </c>
    </row>
    <row r="15" spans="1:16" x14ac:dyDescent="0.35">
      <c r="B15" t="s">
        <v>18</v>
      </c>
      <c r="C15" s="1">
        <v>45665</v>
      </c>
      <c r="D15" t="s">
        <v>25</v>
      </c>
      <c r="E15" s="2">
        <v>155</v>
      </c>
      <c r="F15" s="2"/>
      <c r="G15" s="3">
        <f>Transactions[[#This Row],[Credit (Income)]]-Transactions[[#This Row],[Debit (Spend)]]</f>
        <v>-155</v>
      </c>
      <c r="H15" t="s">
        <v>26</v>
      </c>
      <c r="I15" s="3" t="str">
        <f>_xlfn.XLOOKUP(Transactions[[#This Row],[Subcategory]],categories[Subcategory],categories[Category],"Add Subcategory")</f>
        <v>Living Expenses</v>
      </c>
      <c r="J15" s="3" t="str">
        <f>_xlfn.XLOOKUP(Transactions[[#This Row],[Subcategory]],categories[Subcategory],categories[Category Type],"Add Subcategory")</f>
        <v>Expense</v>
      </c>
      <c r="M15" t="s">
        <v>26</v>
      </c>
    </row>
    <row r="16" spans="1:16" x14ac:dyDescent="0.35">
      <c r="B16" t="s">
        <v>12</v>
      </c>
      <c r="C16" s="1">
        <v>45668</v>
      </c>
      <c r="D16" t="s">
        <v>27</v>
      </c>
      <c r="E16" s="2"/>
      <c r="F16" s="2">
        <v>100</v>
      </c>
      <c r="G16" s="3">
        <f>Transactions[[#This Row],[Credit (Income)]]-Transactions[[#This Row],[Debit (Spend)]]</f>
        <v>100</v>
      </c>
      <c r="H16" t="s">
        <v>28</v>
      </c>
      <c r="I16" s="3" t="str">
        <f>_xlfn.XLOOKUP(Transactions[[#This Row],[Subcategory]],categories[Subcategory],categories[Category],"Add Subcategory")</f>
        <v>Living Expenses</v>
      </c>
      <c r="J16" s="3" t="str">
        <f>_xlfn.XLOOKUP(Transactions[[#This Row],[Subcategory]],categories[Subcategory],categories[Category Type],"Add Subcategory")</f>
        <v>Expense</v>
      </c>
      <c r="M16" t="s">
        <v>28</v>
      </c>
    </row>
    <row r="17" spans="2:13" x14ac:dyDescent="0.35">
      <c r="B17" t="s">
        <v>18</v>
      </c>
      <c r="C17" s="1">
        <v>45668</v>
      </c>
      <c r="D17" t="s">
        <v>19</v>
      </c>
      <c r="E17" s="2">
        <v>5</v>
      </c>
      <c r="F17" s="2"/>
      <c r="G17" s="3">
        <f>Transactions[[#This Row],[Credit (Income)]]-Transactions[[#This Row],[Debit (Spend)]]</f>
        <v>-5</v>
      </c>
      <c r="H17" t="s">
        <v>20</v>
      </c>
      <c r="I17" s="3" t="str">
        <f>_xlfn.XLOOKUP(Transactions[[#This Row],[Subcategory]],categories[Subcategory],categories[Category],"Add Subcategory")</f>
        <v>Dining Out</v>
      </c>
      <c r="J17" s="3" t="str">
        <f>_xlfn.XLOOKUP(Transactions[[#This Row],[Subcategory]],categories[Subcategory],categories[Category Type],"Add Subcategory")</f>
        <v>Expense</v>
      </c>
      <c r="M17" t="s">
        <v>20</v>
      </c>
    </row>
    <row r="18" spans="2:13" x14ac:dyDescent="0.35">
      <c r="B18" t="s">
        <v>18</v>
      </c>
      <c r="C18" s="1">
        <v>45669</v>
      </c>
      <c r="D18" t="s">
        <v>19</v>
      </c>
      <c r="E18" s="2">
        <v>5</v>
      </c>
      <c r="F18" s="2"/>
      <c r="G18" s="3">
        <f>Transactions[[#This Row],[Credit (Income)]]-Transactions[[#This Row],[Debit (Spend)]]</f>
        <v>-5</v>
      </c>
      <c r="H18" t="s">
        <v>20</v>
      </c>
      <c r="I18" s="3" t="str">
        <f>_xlfn.XLOOKUP(Transactions[[#This Row],[Subcategory]],categories[Subcategory],categories[Category],"Add Subcategory")</f>
        <v>Dining Out</v>
      </c>
      <c r="J18" s="3" t="str">
        <f>_xlfn.XLOOKUP(Transactions[[#This Row],[Subcategory]],categories[Subcategory],categories[Category Type],"Add Subcategory")</f>
        <v>Expense</v>
      </c>
      <c r="M18" t="s">
        <v>20</v>
      </c>
    </row>
    <row r="19" spans="2:13" x14ac:dyDescent="0.35">
      <c r="B19" t="s">
        <v>18</v>
      </c>
      <c r="C19" s="1">
        <v>45670</v>
      </c>
      <c r="D19" t="s">
        <v>29</v>
      </c>
      <c r="E19" s="2">
        <v>77</v>
      </c>
      <c r="F19" s="2"/>
      <c r="G19" s="3">
        <f>Transactions[[#This Row],[Credit (Income)]]-Transactions[[#This Row],[Debit (Spend)]]</f>
        <v>-77</v>
      </c>
      <c r="H19" t="s">
        <v>30</v>
      </c>
      <c r="I19" s="3" t="str">
        <f>_xlfn.XLOOKUP(Transactions[[#This Row],[Subcategory]],categories[Subcategory],categories[Category],"Add Subcategory")</f>
        <v>Transport</v>
      </c>
      <c r="J19" s="3" t="str">
        <f>_xlfn.XLOOKUP(Transactions[[#This Row],[Subcategory]],categories[Subcategory],categories[Category Type],"Add Subcategory")</f>
        <v>Expense</v>
      </c>
      <c r="M19" t="s">
        <v>30</v>
      </c>
    </row>
    <row r="20" spans="2:13" x14ac:dyDescent="0.35">
      <c r="B20" t="s">
        <v>18</v>
      </c>
      <c r="C20" s="1">
        <v>45670</v>
      </c>
      <c r="D20" t="s">
        <v>19</v>
      </c>
      <c r="E20" s="2">
        <v>5</v>
      </c>
      <c r="F20" s="2"/>
      <c r="G20" s="3">
        <f>Transactions[[#This Row],[Credit (Income)]]-Transactions[[#This Row],[Debit (Spend)]]</f>
        <v>-5</v>
      </c>
      <c r="H20" t="s">
        <v>20</v>
      </c>
      <c r="I20" s="3" t="str">
        <f>_xlfn.XLOOKUP(Transactions[[#This Row],[Subcategory]],categories[Subcategory],categories[Category],"Add Subcategory")</f>
        <v>Dining Out</v>
      </c>
      <c r="J20" s="3" t="str">
        <f>_xlfn.XLOOKUP(Transactions[[#This Row],[Subcategory]],categories[Subcategory],categories[Category Type],"Add Subcategory")</f>
        <v>Expense</v>
      </c>
      <c r="M20" t="s">
        <v>20</v>
      </c>
    </row>
    <row r="21" spans="2:13" x14ac:dyDescent="0.35">
      <c r="B21" t="s">
        <v>18</v>
      </c>
      <c r="C21" s="1">
        <v>45671</v>
      </c>
      <c r="D21" t="s">
        <v>19</v>
      </c>
      <c r="E21" s="2">
        <v>5</v>
      </c>
      <c r="F21" s="2"/>
      <c r="G21" s="3">
        <f>Transactions[[#This Row],[Credit (Income)]]-Transactions[[#This Row],[Debit (Spend)]]</f>
        <v>-5</v>
      </c>
      <c r="H21" t="s">
        <v>20</v>
      </c>
      <c r="I21" s="3" t="str">
        <f>_xlfn.XLOOKUP(Transactions[[#This Row],[Subcategory]],categories[Subcategory],categories[Category],"Add Subcategory")</f>
        <v>Dining Out</v>
      </c>
      <c r="J21" s="3" t="str">
        <f>_xlfn.XLOOKUP(Transactions[[#This Row],[Subcategory]],categories[Subcategory],categories[Category Type],"Add Subcategory")</f>
        <v>Expense</v>
      </c>
      <c r="M21" t="s">
        <v>20</v>
      </c>
    </row>
    <row r="22" spans="2:13" x14ac:dyDescent="0.35">
      <c r="B22" t="s">
        <v>18</v>
      </c>
      <c r="C22" s="1">
        <v>45672</v>
      </c>
      <c r="D22" t="s">
        <v>25</v>
      </c>
      <c r="E22" s="2">
        <v>135</v>
      </c>
      <c r="F22" s="2"/>
      <c r="G22" s="3">
        <f>Transactions[[#This Row],[Credit (Income)]]-Transactions[[#This Row],[Debit (Spend)]]</f>
        <v>-135</v>
      </c>
      <c r="H22" t="s">
        <v>26</v>
      </c>
      <c r="I22" s="3" t="str">
        <f>_xlfn.XLOOKUP(Transactions[[#This Row],[Subcategory]],categories[Subcategory],categories[Category],"Add Subcategory")</f>
        <v>Living Expenses</v>
      </c>
      <c r="J22" s="3" t="str">
        <f>_xlfn.XLOOKUP(Transactions[[#This Row],[Subcategory]],categories[Subcategory],categories[Category Type],"Add Subcategory")</f>
        <v>Expense</v>
      </c>
      <c r="M22" t="s">
        <v>26</v>
      </c>
    </row>
    <row r="23" spans="2:13" x14ac:dyDescent="0.35">
      <c r="B23" t="s">
        <v>18</v>
      </c>
      <c r="C23" s="1">
        <v>45672</v>
      </c>
      <c r="D23" t="s">
        <v>19</v>
      </c>
      <c r="E23" s="2">
        <v>5</v>
      </c>
      <c r="F23" s="2"/>
      <c r="G23" s="3">
        <f>Transactions[[#This Row],[Credit (Income)]]-Transactions[[#This Row],[Debit (Spend)]]</f>
        <v>-5</v>
      </c>
      <c r="H23" t="s">
        <v>20</v>
      </c>
      <c r="I23" s="3" t="str">
        <f>_xlfn.XLOOKUP(Transactions[[#This Row],[Subcategory]],categories[Subcategory],categories[Category],"Add Subcategory")</f>
        <v>Dining Out</v>
      </c>
      <c r="J23" s="3" t="str">
        <f>_xlfn.XLOOKUP(Transactions[[#This Row],[Subcategory]],categories[Subcategory],categories[Category Type],"Add Subcategory")</f>
        <v>Expense</v>
      </c>
      <c r="M23" t="s">
        <v>20</v>
      </c>
    </row>
    <row r="24" spans="2:13" x14ac:dyDescent="0.35">
      <c r="B24" t="s">
        <v>18</v>
      </c>
      <c r="C24" s="1">
        <v>45673</v>
      </c>
      <c r="D24" t="s">
        <v>19</v>
      </c>
      <c r="E24" s="2">
        <v>5</v>
      </c>
      <c r="F24" s="2"/>
      <c r="G24" s="3">
        <f>Transactions[[#This Row],[Credit (Income)]]-Transactions[[#This Row],[Debit (Spend)]]</f>
        <v>-5</v>
      </c>
      <c r="H24" t="s">
        <v>20</v>
      </c>
      <c r="I24" s="3" t="str">
        <f>_xlfn.XLOOKUP(Transactions[[#This Row],[Subcategory]],categories[Subcategory],categories[Category],"Add Subcategory")</f>
        <v>Dining Out</v>
      </c>
      <c r="J24" s="3" t="str">
        <f>_xlfn.XLOOKUP(Transactions[[#This Row],[Subcategory]],categories[Subcategory],categories[Category Type],"Add Subcategory")</f>
        <v>Expense</v>
      </c>
      <c r="M24" t="s">
        <v>20</v>
      </c>
    </row>
    <row r="25" spans="2:13" x14ac:dyDescent="0.35">
      <c r="B25" t="s">
        <v>18</v>
      </c>
      <c r="C25" s="1">
        <v>45673</v>
      </c>
      <c r="D25" t="s">
        <v>31</v>
      </c>
      <c r="E25" s="2">
        <v>40</v>
      </c>
      <c r="F25" s="2"/>
      <c r="G25" s="3">
        <f>Transactions[[#This Row],[Credit (Income)]]-Transactions[[#This Row],[Debit (Spend)]]</f>
        <v>-40</v>
      </c>
      <c r="H25" t="s">
        <v>32</v>
      </c>
      <c r="I25" s="3" t="str">
        <f>_xlfn.XLOOKUP(Transactions[[#This Row],[Subcategory]],categories[Subcategory],categories[Category],"Add Subcategory")</f>
        <v>Discretionary</v>
      </c>
      <c r="J25" s="3" t="str">
        <f>_xlfn.XLOOKUP(Transactions[[#This Row],[Subcategory]],categories[Subcategory],categories[Category Type],"Add Subcategory")</f>
        <v>Expense</v>
      </c>
      <c r="M25" t="s">
        <v>32</v>
      </c>
    </row>
    <row r="26" spans="2:13" x14ac:dyDescent="0.35">
      <c r="B26" t="s">
        <v>18</v>
      </c>
      <c r="C26" s="1">
        <v>45673</v>
      </c>
      <c r="D26" t="s">
        <v>33</v>
      </c>
      <c r="E26" s="2">
        <v>98</v>
      </c>
      <c r="F26" s="2"/>
      <c r="G26" s="3">
        <f>Transactions[[#This Row],[Credit (Income)]]-Transactions[[#This Row],[Debit (Spend)]]</f>
        <v>-98</v>
      </c>
      <c r="H26" t="s">
        <v>34</v>
      </c>
      <c r="I26" s="3" t="str">
        <f>_xlfn.XLOOKUP(Transactions[[#This Row],[Subcategory]],categories[Subcategory],categories[Category],"Add Subcategory")</f>
        <v>Discretionary</v>
      </c>
      <c r="J26" s="3" t="str">
        <f>_xlfn.XLOOKUP(Transactions[[#This Row],[Subcategory]],categories[Subcategory],categories[Category Type],"Add Subcategory")</f>
        <v>Expense</v>
      </c>
      <c r="M26" t="s">
        <v>34</v>
      </c>
    </row>
    <row r="27" spans="2:13" x14ac:dyDescent="0.35">
      <c r="B27" t="s">
        <v>18</v>
      </c>
      <c r="C27" s="1">
        <v>45673</v>
      </c>
      <c r="D27" t="s">
        <v>35</v>
      </c>
      <c r="E27" s="2">
        <v>52</v>
      </c>
      <c r="F27" s="2"/>
      <c r="G27" s="3">
        <f>Transactions[[#This Row],[Credit (Income)]]-Transactions[[#This Row],[Debit (Spend)]]</f>
        <v>-52</v>
      </c>
      <c r="H27" t="s">
        <v>36</v>
      </c>
      <c r="I27" s="3" t="str">
        <f>_xlfn.XLOOKUP(Transactions[[#This Row],[Subcategory]],categories[Subcategory],categories[Category],"Add Subcategory")</f>
        <v>Dining Out</v>
      </c>
      <c r="J27" s="3" t="str">
        <f>_xlfn.XLOOKUP(Transactions[[#This Row],[Subcategory]],categories[Subcategory],categories[Category Type],"Add Subcategory")</f>
        <v>Expense</v>
      </c>
      <c r="M27" t="s">
        <v>36</v>
      </c>
    </row>
    <row r="28" spans="2:13" x14ac:dyDescent="0.35">
      <c r="B28" t="s">
        <v>18</v>
      </c>
      <c r="C28" s="1">
        <v>45674</v>
      </c>
      <c r="D28" t="s">
        <v>37</v>
      </c>
      <c r="E28" s="2">
        <v>28</v>
      </c>
      <c r="F28" s="2"/>
      <c r="G28" s="3">
        <f>Transactions[[#This Row],[Credit (Income)]]-Transactions[[#This Row],[Debit (Spend)]]</f>
        <v>-28</v>
      </c>
      <c r="H28" t="s">
        <v>38</v>
      </c>
      <c r="I28" s="3" t="str">
        <f>_xlfn.XLOOKUP(Transactions[[#This Row],[Subcategory]],categories[Subcategory],categories[Category],"Add Subcategory")</f>
        <v>Transport</v>
      </c>
      <c r="J28" s="3" t="str">
        <f>_xlfn.XLOOKUP(Transactions[[#This Row],[Subcategory]],categories[Subcategory],categories[Category Type],"Add Subcategory")</f>
        <v>Expense</v>
      </c>
      <c r="M28" t="s">
        <v>38</v>
      </c>
    </row>
    <row r="29" spans="2:13" x14ac:dyDescent="0.35">
      <c r="B29" t="s">
        <v>12</v>
      </c>
      <c r="C29" s="1">
        <v>45675</v>
      </c>
      <c r="D29" t="s">
        <v>39</v>
      </c>
      <c r="E29" s="2">
        <v>30</v>
      </c>
      <c r="F29" s="2"/>
      <c r="G29" s="3">
        <f>Transactions[[#This Row],[Credit (Income)]]-Transactions[[#This Row],[Debit (Spend)]]</f>
        <v>-30</v>
      </c>
      <c r="H29" t="s">
        <v>40</v>
      </c>
      <c r="I29" s="3" t="str">
        <f>_xlfn.XLOOKUP(Transactions[[#This Row],[Subcategory]],categories[Subcategory],categories[Category],"Add Subcategory")</f>
        <v>Discretionary</v>
      </c>
      <c r="J29" s="3" t="str">
        <f>_xlfn.XLOOKUP(Transactions[[#This Row],[Subcategory]],categories[Subcategory],categories[Category Type],"Add Subcategory")</f>
        <v>Expense</v>
      </c>
      <c r="M29" t="s">
        <v>40</v>
      </c>
    </row>
    <row r="30" spans="2:13" x14ac:dyDescent="0.35">
      <c r="B30" t="s">
        <v>18</v>
      </c>
      <c r="C30" s="1">
        <v>45675</v>
      </c>
      <c r="D30" t="s">
        <v>19</v>
      </c>
      <c r="E30" s="2">
        <v>5</v>
      </c>
      <c r="F30" s="2"/>
      <c r="G30" s="3">
        <f>Transactions[[#This Row],[Credit (Income)]]-Transactions[[#This Row],[Debit (Spend)]]</f>
        <v>-5</v>
      </c>
      <c r="H30" t="s">
        <v>20</v>
      </c>
      <c r="I30" s="3" t="str">
        <f>_xlfn.XLOOKUP(Transactions[[#This Row],[Subcategory]],categories[Subcategory],categories[Category],"Add Subcategory")</f>
        <v>Dining Out</v>
      </c>
      <c r="J30" s="3" t="str">
        <f>_xlfn.XLOOKUP(Transactions[[#This Row],[Subcategory]],categories[Subcategory],categories[Category Type],"Add Subcategory")</f>
        <v>Expense</v>
      </c>
      <c r="M30" t="s">
        <v>20</v>
      </c>
    </row>
    <row r="31" spans="2:13" x14ac:dyDescent="0.35">
      <c r="B31" t="s">
        <v>18</v>
      </c>
      <c r="C31" s="1">
        <v>45676</v>
      </c>
      <c r="D31" t="s">
        <v>19</v>
      </c>
      <c r="E31" s="2">
        <v>5</v>
      </c>
      <c r="F31" s="2"/>
      <c r="G31" s="3">
        <f>Transactions[[#This Row],[Credit (Income)]]-Transactions[[#This Row],[Debit (Spend)]]</f>
        <v>-5</v>
      </c>
      <c r="H31" t="s">
        <v>20</v>
      </c>
      <c r="I31" s="3" t="str">
        <f>_xlfn.XLOOKUP(Transactions[[#This Row],[Subcategory]],categories[Subcategory],categories[Category],"Add Subcategory")</f>
        <v>Dining Out</v>
      </c>
      <c r="J31" s="3" t="str">
        <f>_xlfn.XLOOKUP(Transactions[[#This Row],[Subcategory]],categories[Subcategory],categories[Category Type],"Add Subcategory")</f>
        <v>Expense</v>
      </c>
      <c r="M31" t="s">
        <v>20</v>
      </c>
    </row>
    <row r="32" spans="2:13" x14ac:dyDescent="0.35">
      <c r="B32" t="s">
        <v>12</v>
      </c>
      <c r="C32" s="1">
        <v>45676</v>
      </c>
      <c r="D32" t="s">
        <v>41</v>
      </c>
      <c r="E32" s="2">
        <v>154</v>
      </c>
      <c r="F32" s="2"/>
      <c r="G32" s="3">
        <f>Transactions[[#This Row],[Credit (Income)]]-Transactions[[#This Row],[Debit (Spend)]]</f>
        <v>-154</v>
      </c>
      <c r="H32" t="s">
        <v>42</v>
      </c>
      <c r="I32" s="3" t="str">
        <f>_xlfn.XLOOKUP(Transactions[[#This Row],[Subcategory]],categories[Subcategory],categories[Category],"Add Subcategory")</f>
        <v>Medical</v>
      </c>
      <c r="J32" s="3" t="str">
        <f>_xlfn.XLOOKUP(Transactions[[#This Row],[Subcategory]],categories[Subcategory],categories[Category Type],"Add Subcategory")</f>
        <v>Expense</v>
      </c>
      <c r="M32" t="s">
        <v>42</v>
      </c>
    </row>
    <row r="33" spans="2:13" x14ac:dyDescent="0.35">
      <c r="B33" t="s">
        <v>12</v>
      </c>
      <c r="C33" s="1">
        <v>45676</v>
      </c>
      <c r="D33" t="s">
        <v>43</v>
      </c>
      <c r="E33" s="2">
        <v>40</v>
      </c>
      <c r="F33" s="2"/>
      <c r="G33" s="3">
        <f>Transactions[[#This Row],[Credit (Income)]]-Transactions[[#This Row],[Debit (Spend)]]</f>
        <v>-40</v>
      </c>
      <c r="H33" t="s">
        <v>44</v>
      </c>
      <c r="I33" s="3" t="str">
        <f>_xlfn.XLOOKUP(Transactions[[#This Row],[Subcategory]],categories[Subcategory],categories[Category],"Add Subcategory")</f>
        <v>Living Expenses</v>
      </c>
      <c r="J33" s="3" t="str">
        <f>_xlfn.XLOOKUP(Transactions[[#This Row],[Subcategory]],categories[Subcategory],categories[Category Type],"Add Subcategory")</f>
        <v>Expense</v>
      </c>
      <c r="M33" t="s">
        <v>44</v>
      </c>
    </row>
    <row r="34" spans="2:13" x14ac:dyDescent="0.35">
      <c r="B34" t="s">
        <v>18</v>
      </c>
      <c r="C34" s="1">
        <v>45677</v>
      </c>
      <c r="D34" t="s">
        <v>45</v>
      </c>
      <c r="E34" s="2">
        <v>45</v>
      </c>
      <c r="F34" s="2"/>
      <c r="G34" s="3">
        <f>Transactions[[#This Row],[Credit (Income)]]-Transactions[[#This Row],[Debit (Spend)]]</f>
        <v>-45</v>
      </c>
      <c r="H34" t="s">
        <v>46</v>
      </c>
      <c r="I34" s="3" t="str">
        <f>_xlfn.XLOOKUP(Transactions[[#This Row],[Subcategory]],categories[Subcategory],categories[Category],"Add Subcategory")</f>
        <v>Discretionary</v>
      </c>
      <c r="J34" s="3" t="str">
        <f>_xlfn.XLOOKUP(Transactions[[#This Row],[Subcategory]],categories[Subcategory],categories[Category Type],"Add Subcategory")</f>
        <v>Expense</v>
      </c>
      <c r="M34" t="s">
        <v>46</v>
      </c>
    </row>
    <row r="35" spans="2:13" x14ac:dyDescent="0.35">
      <c r="B35" t="s">
        <v>18</v>
      </c>
      <c r="C35" s="1">
        <v>45677</v>
      </c>
      <c r="D35" t="s">
        <v>47</v>
      </c>
      <c r="E35" s="2">
        <v>32</v>
      </c>
      <c r="F35" s="2"/>
      <c r="G35" s="3">
        <f>Transactions[[#This Row],[Credit (Income)]]-Transactions[[#This Row],[Debit (Spend)]]</f>
        <v>-32</v>
      </c>
      <c r="H35" t="s">
        <v>32</v>
      </c>
      <c r="I35" s="3" t="str">
        <f>_xlfn.XLOOKUP(Transactions[[#This Row],[Subcategory]],categories[Subcategory],categories[Category],"Add Subcategory")</f>
        <v>Discretionary</v>
      </c>
      <c r="J35" s="3" t="str">
        <f>_xlfn.XLOOKUP(Transactions[[#This Row],[Subcategory]],categories[Subcategory],categories[Category Type],"Add Subcategory")</f>
        <v>Expense</v>
      </c>
      <c r="M35" t="s">
        <v>32</v>
      </c>
    </row>
    <row r="36" spans="2:13" x14ac:dyDescent="0.35">
      <c r="B36" t="s">
        <v>18</v>
      </c>
      <c r="C36" s="1">
        <v>45677</v>
      </c>
      <c r="D36" t="s">
        <v>19</v>
      </c>
      <c r="E36" s="2">
        <v>5</v>
      </c>
      <c r="F36" s="2"/>
      <c r="G36" s="3">
        <f>Transactions[[#This Row],[Credit (Income)]]-Transactions[[#This Row],[Debit (Spend)]]</f>
        <v>-5</v>
      </c>
      <c r="H36" t="s">
        <v>20</v>
      </c>
      <c r="I36" s="3" t="str">
        <f>_xlfn.XLOOKUP(Transactions[[#This Row],[Subcategory]],categories[Subcategory],categories[Category],"Add Subcategory")</f>
        <v>Dining Out</v>
      </c>
      <c r="J36" s="3" t="str">
        <f>_xlfn.XLOOKUP(Transactions[[#This Row],[Subcategory]],categories[Subcategory],categories[Category Type],"Add Subcategory")</f>
        <v>Expense</v>
      </c>
      <c r="M36" t="s">
        <v>20</v>
      </c>
    </row>
    <row r="37" spans="2:13" x14ac:dyDescent="0.35">
      <c r="B37" t="s">
        <v>18</v>
      </c>
      <c r="C37" s="1">
        <v>45678</v>
      </c>
      <c r="D37" t="s">
        <v>19</v>
      </c>
      <c r="E37" s="2">
        <v>5</v>
      </c>
      <c r="F37" s="2"/>
      <c r="G37" s="3">
        <f>Transactions[[#This Row],[Credit (Income)]]-Transactions[[#This Row],[Debit (Spend)]]</f>
        <v>-5</v>
      </c>
      <c r="H37" t="s">
        <v>20</v>
      </c>
      <c r="I37" s="3" t="str">
        <f>_xlfn.XLOOKUP(Transactions[[#This Row],[Subcategory]],categories[Subcategory],categories[Category],"Add Subcategory")</f>
        <v>Dining Out</v>
      </c>
      <c r="J37" s="3" t="str">
        <f>_xlfn.XLOOKUP(Transactions[[#This Row],[Subcategory]],categories[Subcategory],categories[Category Type],"Add Subcategory")</f>
        <v>Expense</v>
      </c>
      <c r="M37" t="s">
        <v>20</v>
      </c>
    </row>
    <row r="38" spans="2:13" x14ac:dyDescent="0.35">
      <c r="B38" t="s">
        <v>18</v>
      </c>
      <c r="C38" s="1">
        <v>45679</v>
      </c>
      <c r="D38" t="s">
        <v>19</v>
      </c>
      <c r="E38" s="2">
        <v>5</v>
      </c>
      <c r="F38" s="2"/>
      <c r="G38" s="3">
        <f>Transactions[[#This Row],[Credit (Income)]]-Transactions[[#This Row],[Debit (Spend)]]</f>
        <v>-5</v>
      </c>
      <c r="H38" t="s">
        <v>20</v>
      </c>
      <c r="I38" s="3" t="str">
        <f>_xlfn.XLOOKUP(Transactions[[#This Row],[Subcategory]],categories[Subcategory],categories[Category],"Add Subcategory")</f>
        <v>Dining Out</v>
      </c>
      <c r="J38" s="3" t="str">
        <f>_xlfn.XLOOKUP(Transactions[[#This Row],[Subcategory]],categories[Subcategory],categories[Category Type],"Add Subcategory")</f>
        <v>Expense</v>
      </c>
      <c r="M38" t="s">
        <v>20</v>
      </c>
    </row>
    <row r="39" spans="2:13" x14ac:dyDescent="0.35">
      <c r="B39" t="s">
        <v>18</v>
      </c>
      <c r="C39" s="1">
        <v>45679</v>
      </c>
      <c r="D39" t="s">
        <v>25</v>
      </c>
      <c r="E39" s="2">
        <v>170</v>
      </c>
      <c r="F39" s="2"/>
      <c r="G39" s="3">
        <f>Transactions[[#This Row],[Credit (Income)]]-Transactions[[#This Row],[Debit (Spend)]]</f>
        <v>-170</v>
      </c>
      <c r="H39" t="s">
        <v>26</v>
      </c>
      <c r="I39" s="3" t="str">
        <f>_xlfn.XLOOKUP(Transactions[[#This Row],[Subcategory]],categories[Subcategory],categories[Category],"Add Subcategory")</f>
        <v>Living Expenses</v>
      </c>
      <c r="J39" s="3" t="str">
        <f>_xlfn.XLOOKUP(Transactions[[#This Row],[Subcategory]],categories[Subcategory],categories[Category Type],"Add Subcategory")</f>
        <v>Expense</v>
      </c>
      <c r="M39" t="s">
        <v>26</v>
      </c>
    </row>
    <row r="40" spans="2:13" x14ac:dyDescent="0.35">
      <c r="B40" t="s">
        <v>18</v>
      </c>
      <c r="C40" s="1">
        <v>45680</v>
      </c>
      <c r="D40" t="s">
        <v>48</v>
      </c>
      <c r="E40" s="2">
        <v>37</v>
      </c>
      <c r="F40" s="2"/>
      <c r="G40" s="3">
        <f>Transactions[[#This Row],[Credit (Income)]]-Transactions[[#This Row],[Debit (Spend)]]</f>
        <v>-37</v>
      </c>
      <c r="H40" t="s">
        <v>36</v>
      </c>
      <c r="I40" s="3" t="str">
        <f>_xlfn.XLOOKUP(Transactions[[#This Row],[Subcategory]],categories[Subcategory],categories[Category],"Add Subcategory")</f>
        <v>Dining Out</v>
      </c>
      <c r="J40" s="3" t="str">
        <f>_xlfn.XLOOKUP(Transactions[[#This Row],[Subcategory]],categories[Subcategory],categories[Category Type],"Add Subcategory")</f>
        <v>Expense</v>
      </c>
      <c r="M40" t="s">
        <v>36</v>
      </c>
    </row>
    <row r="41" spans="2:13" x14ac:dyDescent="0.35">
      <c r="B41" t="s">
        <v>18</v>
      </c>
      <c r="C41" s="1">
        <v>45681</v>
      </c>
      <c r="D41" t="s">
        <v>49</v>
      </c>
      <c r="E41" s="2">
        <v>12</v>
      </c>
      <c r="F41" s="2"/>
      <c r="G41" s="3">
        <f>Transactions[[#This Row],[Credit (Income)]]-Transactions[[#This Row],[Debit (Spend)]]</f>
        <v>-12</v>
      </c>
      <c r="H41" t="s">
        <v>36</v>
      </c>
      <c r="I41" s="3" t="str">
        <f>_xlfn.XLOOKUP(Transactions[[#This Row],[Subcategory]],categories[Subcategory],categories[Category],"Add Subcategory")</f>
        <v>Dining Out</v>
      </c>
      <c r="J41" s="3" t="str">
        <f>_xlfn.XLOOKUP(Transactions[[#This Row],[Subcategory]],categories[Subcategory],categories[Category Type],"Add Subcategory")</f>
        <v>Expense</v>
      </c>
      <c r="M41" t="s">
        <v>36</v>
      </c>
    </row>
    <row r="42" spans="2:13" x14ac:dyDescent="0.35">
      <c r="B42" t="s">
        <v>12</v>
      </c>
      <c r="C42" s="1">
        <v>45682</v>
      </c>
      <c r="D42" t="s">
        <v>50</v>
      </c>
      <c r="E42" s="2">
        <v>55</v>
      </c>
      <c r="F42" s="2"/>
      <c r="G42" s="3">
        <f>Transactions[[#This Row],[Credit (Income)]]-Transactions[[#This Row],[Debit (Spend)]]</f>
        <v>-55</v>
      </c>
      <c r="H42" t="s">
        <v>51</v>
      </c>
      <c r="I42" s="3" t="str">
        <f>_xlfn.XLOOKUP(Transactions[[#This Row],[Subcategory]],categories[Subcategory],categories[Category],"Add Subcategory")</f>
        <v>Charity</v>
      </c>
      <c r="J42" s="3" t="str">
        <f>_xlfn.XLOOKUP(Transactions[[#This Row],[Subcategory]],categories[Subcategory],categories[Category Type],"Add Subcategory")</f>
        <v>Expense</v>
      </c>
      <c r="M42" t="s">
        <v>51</v>
      </c>
    </row>
    <row r="43" spans="2:13" x14ac:dyDescent="0.35">
      <c r="B43" t="s">
        <v>18</v>
      </c>
      <c r="C43" s="1">
        <v>45682</v>
      </c>
      <c r="D43" t="s">
        <v>29</v>
      </c>
      <c r="E43" s="2">
        <v>63</v>
      </c>
      <c r="F43" s="2"/>
      <c r="G43" s="3">
        <f>Transactions[[#This Row],[Credit (Income)]]-Transactions[[#This Row],[Debit (Spend)]]</f>
        <v>-63</v>
      </c>
      <c r="H43" t="s">
        <v>30</v>
      </c>
      <c r="I43" s="3" t="str">
        <f>_xlfn.XLOOKUP(Transactions[[#This Row],[Subcategory]],categories[Subcategory],categories[Category],"Add Subcategory")</f>
        <v>Transport</v>
      </c>
      <c r="J43" s="3" t="str">
        <f>_xlfn.XLOOKUP(Transactions[[#This Row],[Subcategory]],categories[Subcategory],categories[Category Type],"Add Subcategory")</f>
        <v>Expense</v>
      </c>
      <c r="M43" t="s">
        <v>30</v>
      </c>
    </row>
    <row r="44" spans="2:13" x14ac:dyDescent="0.35">
      <c r="B44" t="s">
        <v>18</v>
      </c>
      <c r="C44" s="1">
        <v>45682</v>
      </c>
      <c r="D44" t="s">
        <v>19</v>
      </c>
      <c r="E44" s="2">
        <v>5</v>
      </c>
      <c r="F44" s="2"/>
      <c r="G44" s="3">
        <f>Transactions[[#This Row],[Credit (Income)]]-Transactions[[#This Row],[Debit (Spend)]]</f>
        <v>-5</v>
      </c>
      <c r="H44" t="s">
        <v>20</v>
      </c>
      <c r="I44" s="3" t="str">
        <f>_xlfn.XLOOKUP(Transactions[[#This Row],[Subcategory]],categories[Subcategory],categories[Category],"Add Subcategory")</f>
        <v>Dining Out</v>
      </c>
      <c r="J44" s="3" t="str">
        <f>_xlfn.XLOOKUP(Transactions[[#This Row],[Subcategory]],categories[Subcategory],categories[Category Type],"Add Subcategory")</f>
        <v>Expense</v>
      </c>
      <c r="M44" t="s">
        <v>20</v>
      </c>
    </row>
    <row r="45" spans="2:13" x14ac:dyDescent="0.35">
      <c r="B45" t="s">
        <v>18</v>
      </c>
      <c r="C45" s="1">
        <v>45683</v>
      </c>
      <c r="D45" t="s">
        <v>19</v>
      </c>
      <c r="E45" s="2">
        <v>5</v>
      </c>
      <c r="F45" s="2"/>
      <c r="G45" s="3">
        <f>Transactions[[#This Row],[Credit (Income)]]-Transactions[[#This Row],[Debit (Spend)]]</f>
        <v>-5</v>
      </c>
      <c r="H45" t="s">
        <v>20</v>
      </c>
      <c r="I45" s="3" t="str">
        <f>_xlfn.XLOOKUP(Transactions[[#This Row],[Subcategory]],categories[Subcategory],categories[Category],"Add Subcategory")</f>
        <v>Dining Out</v>
      </c>
      <c r="J45" s="3" t="str">
        <f>_xlfn.XLOOKUP(Transactions[[#This Row],[Subcategory]],categories[Subcategory],categories[Category Type],"Add Subcategory")</f>
        <v>Expense</v>
      </c>
      <c r="M45" t="s">
        <v>20</v>
      </c>
    </row>
    <row r="46" spans="2:13" x14ac:dyDescent="0.35">
      <c r="B46" t="s">
        <v>18</v>
      </c>
      <c r="C46" s="1">
        <v>45684</v>
      </c>
      <c r="D46" t="s">
        <v>19</v>
      </c>
      <c r="E46" s="2">
        <v>5</v>
      </c>
      <c r="F46" s="2"/>
      <c r="G46" s="3">
        <f>Transactions[[#This Row],[Credit (Income)]]-Transactions[[#This Row],[Debit (Spend)]]</f>
        <v>-5</v>
      </c>
      <c r="H46" t="s">
        <v>20</v>
      </c>
      <c r="I46" s="3" t="str">
        <f>_xlfn.XLOOKUP(Transactions[[#This Row],[Subcategory]],categories[Subcategory],categories[Category],"Add Subcategory")</f>
        <v>Dining Out</v>
      </c>
      <c r="J46" s="3" t="str">
        <f>_xlfn.XLOOKUP(Transactions[[#This Row],[Subcategory]],categories[Subcategory],categories[Category Type],"Add Subcategory")</f>
        <v>Expense</v>
      </c>
      <c r="M46" t="s">
        <v>20</v>
      </c>
    </row>
    <row r="47" spans="2:13" x14ac:dyDescent="0.35">
      <c r="B47" t="s">
        <v>18</v>
      </c>
      <c r="C47" s="1">
        <v>45685</v>
      </c>
      <c r="D47" t="s">
        <v>19</v>
      </c>
      <c r="E47" s="2">
        <v>5</v>
      </c>
      <c r="F47" s="2"/>
      <c r="G47" s="3">
        <f>Transactions[[#This Row],[Credit (Income)]]-Transactions[[#This Row],[Debit (Spend)]]</f>
        <v>-5</v>
      </c>
      <c r="H47" t="s">
        <v>20</v>
      </c>
      <c r="I47" s="3" t="str">
        <f>_xlfn.XLOOKUP(Transactions[[#This Row],[Subcategory]],categories[Subcategory],categories[Category],"Add Subcategory")</f>
        <v>Dining Out</v>
      </c>
      <c r="J47" s="3" t="str">
        <f>_xlfn.XLOOKUP(Transactions[[#This Row],[Subcategory]],categories[Subcategory],categories[Category Type],"Add Subcategory")</f>
        <v>Expense</v>
      </c>
      <c r="M47" t="s">
        <v>20</v>
      </c>
    </row>
    <row r="48" spans="2:13" x14ac:dyDescent="0.35">
      <c r="B48" t="s">
        <v>18</v>
      </c>
      <c r="C48" s="1">
        <v>45686</v>
      </c>
      <c r="D48" t="s">
        <v>19</v>
      </c>
      <c r="E48" s="2">
        <v>5</v>
      </c>
      <c r="F48" s="2"/>
      <c r="G48" s="3">
        <f>Transactions[[#This Row],[Credit (Income)]]-Transactions[[#This Row],[Debit (Spend)]]</f>
        <v>-5</v>
      </c>
      <c r="H48" t="s">
        <v>20</v>
      </c>
      <c r="I48" s="3" t="str">
        <f>_xlfn.XLOOKUP(Transactions[[#This Row],[Subcategory]],categories[Subcategory],categories[Category],"Add Subcategory")</f>
        <v>Dining Out</v>
      </c>
      <c r="J48" s="3" t="str">
        <f>_xlfn.XLOOKUP(Transactions[[#This Row],[Subcategory]],categories[Subcategory],categories[Category Type],"Add Subcategory")</f>
        <v>Expense</v>
      </c>
      <c r="M48" t="s">
        <v>20</v>
      </c>
    </row>
    <row r="49" spans="2:13" x14ac:dyDescent="0.35">
      <c r="B49" t="s">
        <v>18</v>
      </c>
      <c r="C49" s="1">
        <v>45686</v>
      </c>
      <c r="D49" t="s">
        <v>25</v>
      </c>
      <c r="E49" s="2">
        <v>162</v>
      </c>
      <c r="F49" s="2"/>
      <c r="G49" s="3">
        <f>Transactions[[#This Row],[Credit (Income)]]-Transactions[[#This Row],[Debit (Spend)]]</f>
        <v>-162</v>
      </c>
      <c r="H49" t="s">
        <v>26</v>
      </c>
      <c r="I49" s="3" t="str">
        <f>_xlfn.XLOOKUP(Transactions[[#This Row],[Subcategory]],categories[Subcategory],categories[Category],"Add Subcategory")</f>
        <v>Living Expenses</v>
      </c>
      <c r="J49" s="3" t="str">
        <f>_xlfn.XLOOKUP(Transactions[[#This Row],[Subcategory]],categories[Subcategory],categories[Category Type],"Add Subcategory")</f>
        <v>Expense</v>
      </c>
      <c r="M49" t="s">
        <v>26</v>
      </c>
    </row>
    <row r="50" spans="2:13" x14ac:dyDescent="0.35">
      <c r="B50" t="s">
        <v>18</v>
      </c>
      <c r="C50" s="1">
        <v>45687</v>
      </c>
      <c r="D50" t="s">
        <v>52</v>
      </c>
      <c r="E50" s="2">
        <v>125</v>
      </c>
      <c r="F50" s="2"/>
      <c r="G50" s="3">
        <f>Transactions[[#This Row],[Credit (Income)]]-Transactions[[#This Row],[Debit (Spend)]]</f>
        <v>-125</v>
      </c>
      <c r="H50" t="s">
        <v>34</v>
      </c>
      <c r="I50" s="3" t="str">
        <f>_xlfn.XLOOKUP(Transactions[[#This Row],[Subcategory]],categories[Subcategory],categories[Category],"Add Subcategory")</f>
        <v>Discretionary</v>
      </c>
      <c r="J50" s="3" t="str">
        <f>_xlfn.XLOOKUP(Transactions[[#This Row],[Subcategory]],categories[Subcategory],categories[Category Type],"Add Subcategory")</f>
        <v>Expense</v>
      </c>
      <c r="M50" t="s">
        <v>34</v>
      </c>
    </row>
    <row r="51" spans="2:13" x14ac:dyDescent="0.35">
      <c r="B51" t="s">
        <v>18</v>
      </c>
      <c r="C51" s="1">
        <v>45687</v>
      </c>
      <c r="D51" t="s">
        <v>53</v>
      </c>
      <c r="E51" s="2">
        <v>175</v>
      </c>
      <c r="F51" s="2"/>
      <c r="G51" s="3">
        <f>Transactions[[#This Row],[Credit (Income)]]-Transactions[[#This Row],[Debit (Spend)]]</f>
        <v>-175</v>
      </c>
      <c r="H51" t="s">
        <v>32</v>
      </c>
      <c r="I51" s="3" t="str">
        <f>_xlfn.XLOOKUP(Transactions[[#This Row],[Subcategory]],categories[Subcategory],categories[Category],"Add Subcategory")</f>
        <v>Discretionary</v>
      </c>
      <c r="J51" s="3" t="str">
        <f>_xlfn.XLOOKUP(Transactions[[#This Row],[Subcategory]],categories[Subcategory],categories[Category Type],"Add Subcategory")</f>
        <v>Expense</v>
      </c>
      <c r="M51" t="s">
        <v>32</v>
      </c>
    </row>
    <row r="52" spans="2:13" x14ac:dyDescent="0.35">
      <c r="B52" t="s">
        <v>18</v>
      </c>
      <c r="C52" s="1">
        <v>45688</v>
      </c>
      <c r="D52" t="s">
        <v>33</v>
      </c>
      <c r="E52" s="2">
        <v>145</v>
      </c>
      <c r="F52" s="2"/>
      <c r="G52" s="3">
        <f>Transactions[[#This Row],[Credit (Income)]]-Transactions[[#This Row],[Debit (Spend)]]</f>
        <v>-145</v>
      </c>
      <c r="H52" t="s">
        <v>34</v>
      </c>
      <c r="I52" s="3" t="str">
        <f>_xlfn.XLOOKUP(Transactions[[#This Row],[Subcategory]],categories[Subcategory],categories[Category],"Add Subcategory")</f>
        <v>Discretionary</v>
      </c>
      <c r="J52" s="3" t="str">
        <f>_xlfn.XLOOKUP(Transactions[[#This Row],[Subcategory]],categories[Subcategory],categories[Category Type],"Add Subcategory")</f>
        <v>Expense</v>
      </c>
      <c r="M52" t="s">
        <v>34</v>
      </c>
    </row>
    <row r="53" spans="2:13" x14ac:dyDescent="0.35">
      <c r="B53" t="s">
        <v>18</v>
      </c>
      <c r="C53" s="1">
        <v>45688</v>
      </c>
      <c r="D53" t="s">
        <v>37</v>
      </c>
      <c r="E53" s="2">
        <v>23</v>
      </c>
      <c r="F53" s="2"/>
      <c r="G53" s="3">
        <f>Transactions[[#This Row],[Credit (Income)]]-Transactions[[#This Row],[Debit (Spend)]]</f>
        <v>-23</v>
      </c>
      <c r="H53" t="s">
        <v>38</v>
      </c>
      <c r="I53" s="3" t="str">
        <f>_xlfn.XLOOKUP(Transactions[[#This Row],[Subcategory]],categories[Subcategory],categories[Category],"Add Subcategory")</f>
        <v>Transport</v>
      </c>
      <c r="J53" s="3" t="str">
        <f>_xlfn.XLOOKUP(Transactions[[#This Row],[Subcategory]],categories[Subcategory],categories[Category Type],"Add Subcategory")</f>
        <v>Expense</v>
      </c>
      <c r="M53" t="s">
        <v>38</v>
      </c>
    </row>
    <row r="54" spans="2:13" x14ac:dyDescent="0.35">
      <c r="B54" t="s">
        <v>9</v>
      </c>
      <c r="C54" s="1">
        <v>45689</v>
      </c>
      <c r="D54" t="s">
        <v>10</v>
      </c>
      <c r="E54" s="2"/>
      <c r="F54" s="2">
        <v>36</v>
      </c>
      <c r="G54" s="3">
        <f>Transactions[[#This Row],[Credit (Income)]]-Transactions[[#This Row],[Debit (Spend)]]</f>
        <v>36</v>
      </c>
      <c r="H54" t="s">
        <v>11</v>
      </c>
      <c r="I54" s="3" t="str">
        <f>_xlfn.XLOOKUP(Transactions[[#This Row],[Subcategory]],categories[Subcategory],categories[Category],"Add Subcategory")</f>
        <v>Variable</v>
      </c>
      <c r="J54" s="3" t="str">
        <f>_xlfn.XLOOKUP(Transactions[[#This Row],[Subcategory]],categories[Subcategory],categories[Category Type],"Add Subcategory")</f>
        <v>Income</v>
      </c>
      <c r="M54" t="s">
        <v>11</v>
      </c>
    </row>
    <row r="55" spans="2:13" x14ac:dyDescent="0.35">
      <c r="B55" t="s">
        <v>12</v>
      </c>
      <c r="C55" s="1">
        <v>45689</v>
      </c>
      <c r="D55" t="s">
        <v>16</v>
      </c>
      <c r="E55" s="2"/>
      <c r="F55" s="2">
        <v>4000</v>
      </c>
      <c r="G55" s="3">
        <f>Transactions[[#This Row],[Credit (Income)]]-Transactions[[#This Row],[Debit (Spend)]]</f>
        <v>4000</v>
      </c>
      <c r="H55" t="s">
        <v>17</v>
      </c>
      <c r="I55" s="3" t="str">
        <f>_xlfn.XLOOKUP(Transactions[[#This Row],[Subcategory]],categories[Subcategory],categories[Category],"Add Subcategory")</f>
        <v>Fixed</v>
      </c>
      <c r="J55" s="3" t="str">
        <f>_xlfn.XLOOKUP(Transactions[[#This Row],[Subcategory]],categories[Subcategory],categories[Category Type],"Add Subcategory")</f>
        <v>Income</v>
      </c>
      <c r="M55" t="s">
        <v>17</v>
      </c>
    </row>
    <row r="56" spans="2:13" x14ac:dyDescent="0.35">
      <c r="B56" t="s">
        <v>18</v>
      </c>
      <c r="C56" s="1">
        <v>45689</v>
      </c>
      <c r="D56" t="s">
        <v>19</v>
      </c>
      <c r="E56" s="2">
        <v>5</v>
      </c>
      <c r="F56" s="2"/>
      <c r="G56" s="3">
        <f>Transactions[[#This Row],[Credit (Income)]]-Transactions[[#This Row],[Debit (Spend)]]</f>
        <v>-5</v>
      </c>
      <c r="H56" t="s">
        <v>20</v>
      </c>
      <c r="I56" s="3" t="str">
        <f>_xlfn.XLOOKUP(Transactions[[#This Row],[Subcategory]],categories[Subcategory],categories[Category],"Add Subcategory")</f>
        <v>Dining Out</v>
      </c>
      <c r="J56" s="3" t="str">
        <f>_xlfn.XLOOKUP(Transactions[[#This Row],[Subcategory]],categories[Subcategory],categories[Category Type],"Add Subcategory")</f>
        <v>Expense</v>
      </c>
      <c r="M56" t="s">
        <v>20</v>
      </c>
    </row>
    <row r="57" spans="2:13" x14ac:dyDescent="0.35">
      <c r="B57" t="s">
        <v>9</v>
      </c>
      <c r="C57" s="1">
        <v>45689</v>
      </c>
      <c r="D57" t="s">
        <v>15</v>
      </c>
      <c r="E57" s="2"/>
      <c r="F57" s="2">
        <v>2236</v>
      </c>
      <c r="G57" s="3">
        <f>Transactions[[#This Row],[Credit (Income)]]-Transactions[[#This Row],[Debit (Spend)]]</f>
        <v>2236</v>
      </c>
      <c r="H57" t="s">
        <v>15</v>
      </c>
      <c r="I57" s="3" t="str">
        <f>_xlfn.XLOOKUP(Transactions[[#This Row],[Subcategory]],categories[Subcategory],categories[Category],"Add Subcategory")</f>
        <v>Variable</v>
      </c>
      <c r="J57" s="3" t="str">
        <f>_xlfn.XLOOKUP(Transactions[[#This Row],[Subcategory]],categories[Subcategory],categories[Category Type],"Add Subcategory")</f>
        <v>Income</v>
      </c>
      <c r="M57" t="s">
        <v>15</v>
      </c>
    </row>
    <row r="58" spans="2:13" x14ac:dyDescent="0.35">
      <c r="B58" t="s">
        <v>12</v>
      </c>
      <c r="C58" s="1">
        <v>45690</v>
      </c>
      <c r="D58" t="s">
        <v>21</v>
      </c>
      <c r="E58" s="2">
        <v>900</v>
      </c>
      <c r="F58" s="2"/>
      <c r="G58" s="3">
        <f>Transactions[[#This Row],[Credit (Income)]]-Transactions[[#This Row],[Debit (Spend)]]</f>
        <v>-900</v>
      </c>
      <c r="H58" t="s">
        <v>22</v>
      </c>
      <c r="I58" s="3" t="str">
        <f>_xlfn.XLOOKUP(Transactions[[#This Row],[Subcategory]],categories[Subcategory],categories[Category],"Add Subcategory")</f>
        <v>Living Expenses</v>
      </c>
      <c r="J58" s="3" t="str">
        <f>_xlfn.XLOOKUP(Transactions[[#This Row],[Subcategory]],categories[Subcategory],categories[Category Type],"Add Subcategory")</f>
        <v>Expense</v>
      </c>
      <c r="M58" t="s">
        <v>22</v>
      </c>
    </row>
    <row r="59" spans="2:13" x14ac:dyDescent="0.35">
      <c r="B59" t="s">
        <v>12</v>
      </c>
      <c r="C59" s="1">
        <v>45690</v>
      </c>
      <c r="D59" t="s">
        <v>23</v>
      </c>
      <c r="E59" s="2">
        <v>150</v>
      </c>
      <c r="F59" s="2"/>
      <c r="G59" s="3">
        <f>Transactions[[#This Row],[Credit (Income)]]-Transactions[[#This Row],[Debit (Spend)]]</f>
        <v>-150</v>
      </c>
      <c r="H59" t="s">
        <v>24</v>
      </c>
      <c r="I59" s="3" t="str">
        <f>_xlfn.XLOOKUP(Transactions[[#This Row],[Subcategory]],categories[Subcategory],categories[Category],"Add Subcategory")</f>
        <v>Debt Repayment</v>
      </c>
      <c r="J59" s="3" t="str">
        <f>_xlfn.XLOOKUP(Transactions[[#This Row],[Subcategory]],categories[Subcategory],categories[Category Type],"Add Subcategory")</f>
        <v>Expense</v>
      </c>
      <c r="M59" t="s">
        <v>24</v>
      </c>
    </row>
    <row r="60" spans="2:13" x14ac:dyDescent="0.35">
      <c r="B60" t="s">
        <v>12</v>
      </c>
      <c r="C60" s="1">
        <v>45690</v>
      </c>
      <c r="D60" t="s">
        <v>13</v>
      </c>
      <c r="E60" s="2">
        <v>100</v>
      </c>
      <c r="F60" s="2"/>
      <c r="G60" s="3">
        <f>Transactions[[#This Row],[Credit (Income)]]-Transactions[[#This Row],[Debit (Spend)]]</f>
        <v>-100</v>
      </c>
      <c r="H60" t="s">
        <v>14</v>
      </c>
      <c r="I60" s="3" t="str">
        <f>_xlfn.XLOOKUP(Transactions[[#This Row],[Subcategory]],categories[Subcategory],categories[Category],"Add Subcategory")</f>
        <v>Transfer</v>
      </c>
      <c r="J60" s="3" t="str">
        <f>_xlfn.XLOOKUP(Transactions[[#This Row],[Subcategory]],categories[Subcategory],categories[Category Type],"Add Subcategory")</f>
        <v>Not Reported</v>
      </c>
      <c r="M60" t="s">
        <v>14</v>
      </c>
    </row>
    <row r="61" spans="2:13" x14ac:dyDescent="0.35">
      <c r="B61" t="s">
        <v>18</v>
      </c>
      <c r="C61" s="1">
        <v>45690</v>
      </c>
      <c r="D61" t="s">
        <v>19</v>
      </c>
      <c r="E61" s="2">
        <v>5</v>
      </c>
      <c r="F61" s="2"/>
      <c r="G61" s="3">
        <f>Transactions[[#This Row],[Credit (Income)]]-Transactions[[#This Row],[Debit (Spend)]]</f>
        <v>-5</v>
      </c>
      <c r="H61" t="s">
        <v>20</v>
      </c>
      <c r="I61" s="3" t="str">
        <f>_xlfn.XLOOKUP(Transactions[[#This Row],[Subcategory]],categories[Subcategory],categories[Category],"Add Subcategory")</f>
        <v>Dining Out</v>
      </c>
      <c r="J61" s="3" t="str">
        <f>_xlfn.XLOOKUP(Transactions[[#This Row],[Subcategory]],categories[Subcategory],categories[Category Type],"Add Subcategory")</f>
        <v>Expense</v>
      </c>
      <c r="M61" t="s">
        <v>20</v>
      </c>
    </row>
    <row r="62" spans="2:13" x14ac:dyDescent="0.35">
      <c r="B62" t="s">
        <v>18</v>
      </c>
      <c r="C62" s="1">
        <v>45691</v>
      </c>
      <c r="D62" t="s">
        <v>19</v>
      </c>
      <c r="E62" s="2">
        <v>5</v>
      </c>
      <c r="F62" s="2"/>
      <c r="G62" s="3">
        <f>Transactions[[#This Row],[Credit (Income)]]-Transactions[[#This Row],[Debit (Spend)]]</f>
        <v>-5</v>
      </c>
      <c r="H62" t="s">
        <v>20</v>
      </c>
      <c r="I62" s="3" t="str">
        <f>_xlfn.XLOOKUP(Transactions[[#This Row],[Subcategory]],categories[Subcategory],categories[Category],"Add Subcategory")</f>
        <v>Dining Out</v>
      </c>
      <c r="J62" s="3" t="str">
        <f>_xlfn.XLOOKUP(Transactions[[#This Row],[Subcategory]],categories[Subcategory],categories[Category Type],"Add Subcategory")</f>
        <v>Expense</v>
      </c>
      <c r="M62" t="s">
        <v>20</v>
      </c>
    </row>
    <row r="63" spans="2:13" x14ac:dyDescent="0.35">
      <c r="B63" t="s">
        <v>18</v>
      </c>
      <c r="C63" s="1">
        <v>45692</v>
      </c>
      <c r="D63" t="s">
        <v>19</v>
      </c>
      <c r="E63" s="2">
        <v>5</v>
      </c>
      <c r="F63" s="2"/>
      <c r="G63" s="3">
        <f>Transactions[[#This Row],[Credit (Income)]]-Transactions[[#This Row],[Debit (Spend)]]</f>
        <v>-5</v>
      </c>
      <c r="H63" t="s">
        <v>20</v>
      </c>
      <c r="I63" s="3" t="str">
        <f>_xlfn.XLOOKUP(Transactions[[#This Row],[Subcategory]],categories[Subcategory],categories[Category],"Add Subcategory")</f>
        <v>Dining Out</v>
      </c>
      <c r="J63" s="3" t="str">
        <f>_xlfn.XLOOKUP(Transactions[[#This Row],[Subcategory]],categories[Subcategory],categories[Category Type],"Add Subcategory")</f>
        <v>Expense</v>
      </c>
      <c r="M63" t="s">
        <v>20</v>
      </c>
    </row>
    <row r="64" spans="2:13" x14ac:dyDescent="0.35">
      <c r="B64" t="s">
        <v>18</v>
      </c>
      <c r="C64" s="1">
        <v>45693</v>
      </c>
      <c r="D64" t="s">
        <v>19</v>
      </c>
      <c r="E64" s="2">
        <v>5</v>
      </c>
      <c r="F64" s="2"/>
      <c r="G64" s="3">
        <f>Transactions[[#This Row],[Credit (Income)]]-Transactions[[#This Row],[Debit (Spend)]]</f>
        <v>-5</v>
      </c>
      <c r="H64" t="s">
        <v>20</v>
      </c>
      <c r="I64" s="3" t="str">
        <f>_xlfn.XLOOKUP(Transactions[[#This Row],[Subcategory]],categories[Subcategory],categories[Category],"Add Subcategory")</f>
        <v>Dining Out</v>
      </c>
      <c r="J64" s="3" t="str">
        <f>_xlfn.XLOOKUP(Transactions[[#This Row],[Subcategory]],categories[Subcategory],categories[Category Type],"Add Subcategory")</f>
        <v>Expense</v>
      </c>
      <c r="M64" t="s">
        <v>20</v>
      </c>
    </row>
    <row r="65" spans="2:13" x14ac:dyDescent="0.35">
      <c r="B65" t="s">
        <v>18</v>
      </c>
      <c r="C65" s="1">
        <v>45693</v>
      </c>
      <c r="D65" t="s">
        <v>25</v>
      </c>
      <c r="E65" s="2">
        <v>205</v>
      </c>
      <c r="F65" s="2"/>
      <c r="G65" s="3">
        <f>Transactions[[#This Row],[Credit (Income)]]-Transactions[[#This Row],[Debit (Spend)]]</f>
        <v>-205</v>
      </c>
      <c r="H65" t="s">
        <v>26</v>
      </c>
      <c r="I65" s="3" t="str">
        <f>_xlfn.XLOOKUP(Transactions[[#This Row],[Subcategory]],categories[Subcategory],categories[Category],"Add Subcategory")</f>
        <v>Living Expenses</v>
      </c>
      <c r="J65" s="3" t="str">
        <f>_xlfn.XLOOKUP(Transactions[[#This Row],[Subcategory]],categories[Subcategory],categories[Category Type],"Add Subcategory")</f>
        <v>Expense</v>
      </c>
      <c r="M65" t="s">
        <v>26</v>
      </c>
    </row>
    <row r="66" spans="2:13" x14ac:dyDescent="0.35">
      <c r="B66" t="s">
        <v>12</v>
      </c>
      <c r="C66" s="1">
        <v>45696</v>
      </c>
      <c r="D66" t="s">
        <v>27</v>
      </c>
      <c r="E66" s="2">
        <v>51.1</v>
      </c>
      <c r="F66" s="2"/>
      <c r="G66" s="3">
        <f>Transactions[[#This Row],[Credit (Income)]]-Transactions[[#This Row],[Debit (Spend)]]</f>
        <v>-51.1</v>
      </c>
      <c r="H66" t="s">
        <v>28</v>
      </c>
      <c r="I66" s="3" t="str">
        <f>_xlfn.XLOOKUP(Transactions[[#This Row],[Subcategory]],categories[Subcategory],categories[Category],"Add Subcategory")</f>
        <v>Living Expenses</v>
      </c>
      <c r="J66" s="3" t="str">
        <f>_xlfn.XLOOKUP(Transactions[[#This Row],[Subcategory]],categories[Subcategory],categories[Category Type],"Add Subcategory")</f>
        <v>Expense</v>
      </c>
      <c r="M66" t="s">
        <v>28</v>
      </c>
    </row>
    <row r="67" spans="2:13" x14ac:dyDescent="0.35">
      <c r="B67" t="s">
        <v>18</v>
      </c>
      <c r="C67" s="1">
        <v>45696</v>
      </c>
      <c r="D67" t="s">
        <v>19</v>
      </c>
      <c r="E67" s="2">
        <v>5</v>
      </c>
      <c r="F67" s="2"/>
      <c r="G67" s="3">
        <f>Transactions[[#This Row],[Credit (Income)]]-Transactions[[#This Row],[Debit (Spend)]]</f>
        <v>-5</v>
      </c>
      <c r="H67" t="s">
        <v>20</v>
      </c>
      <c r="I67" s="3" t="str">
        <f>_xlfn.XLOOKUP(Transactions[[#This Row],[Subcategory]],categories[Subcategory],categories[Category],"Add Subcategory")</f>
        <v>Dining Out</v>
      </c>
      <c r="J67" s="3" t="str">
        <f>_xlfn.XLOOKUP(Transactions[[#This Row],[Subcategory]],categories[Subcategory],categories[Category Type],"Add Subcategory")</f>
        <v>Expense</v>
      </c>
      <c r="M67" t="s">
        <v>20</v>
      </c>
    </row>
    <row r="68" spans="2:13" x14ac:dyDescent="0.35">
      <c r="B68" t="s">
        <v>18</v>
      </c>
      <c r="C68" s="1">
        <v>45697</v>
      </c>
      <c r="D68" t="s">
        <v>19</v>
      </c>
      <c r="E68" s="2">
        <v>5</v>
      </c>
      <c r="F68" s="2"/>
      <c r="G68" s="3">
        <f>Transactions[[#This Row],[Credit (Income)]]-Transactions[[#This Row],[Debit (Spend)]]</f>
        <v>-5</v>
      </c>
      <c r="H68" t="s">
        <v>20</v>
      </c>
      <c r="I68" s="3" t="str">
        <f>_xlfn.XLOOKUP(Transactions[[#This Row],[Subcategory]],categories[Subcategory],categories[Category],"Add Subcategory")</f>
        <v>Dining Out</v>
      </c>
      <c r="J68" s="3" t="str">
        <f>_xlfn.XLOOKUP(Transactions[[#This Row],[Subcategory]],categories[Subcategory],categories[Category Type],"Add Subcategory")</f>
        <v>Expense</v>
      </c>
      <c r="M68" t="s">
        <v>20</v>
      </c>
    </row>
    <row r="69" spans="2:13" x14ac:dyDescent="0.35">
      <c r="B69" t="s">
        <v>18</v>
      </c>
      <c r="C69" s="1">
        <v>45698</v>
      </c>
      <c r="D69" t="s">
        <v>29</v>
      </c>
      <c r="E69" s="2">
        <v>78</v>
      </c>
      <c r="F69" s="2"/>
      <c r="G69" s="3">
        <f>Transactions[[#This Row],[Credit (Income)]]-Transactions[[#This Row],[Debit (Spend)]]</f>
        <v>-78</v>
      </c>
      <c r="H69" t="s">
        <v>30</v>
      </c>
      <c r="I69" s="3" t="str">
        <f>_xlfn.XLOOKUP(Transactions[[#This Row],[Subcategory]],categories[Subcategory],categories[Category],"Add Subcategory")</f>
        <v>Transport</v>
      </c>
      <c r="J69" s="3" t="str">
        <f>_xlfn.XLOOKUP(Transactions[[#This Row],[Subcategory]],categories[Subcategory],categories[Category Type],"Add Subcategory")</f>
        <v>Expense</v>
      </c>
      <c r="M69" t="s">
        <v>30</v>
      </c>
    </row>
    <row r="70" spans="2:13" x14ac:dyDescent="0.35">
      <c r="B70" t="s">
        <v>18</v>
      </c>
      <c r="C70" s="1">
        <v>45698</v>
      </c>
      <c r="D70" t="s">
        <v>19</v>
      </c>
      <c r="E70" s="2">
        <v>5</v>
      </c>
      <c r="F70" s="2"/>
      <c r="G70" s="3">
        <f>Transactions[[#This Row],[Credit (Income)]]-Transactions[[#This Row],[Debit (Spend)]]</f>
        <v>-5</v>
      </c>
      <c r="H70" t="s">
        <v>20</v>
      </c>
      <c r="I70" s="3" t="str">
        <f>_xlfn.XLOOKUP(Transactions[[#This Row],[Subcategory]],categories[Subcategory],categories[Category],"Add Subcategory")</f>
        <v>Dining Out</v>
      </c>
      <c r="J70" s="3" t="str">
        <f>_xlfn.XLOOKUP(Transactions[[#This Row],[Subcategory]],categories[Subcategory],categories[Category Type],"Add Subcategory")</f>
        <v>Expense</v>
      </c>
      <c r="M70" t="s">
        <v>20</v>
      </c>
    </row>
    <row r="71" spans="2:13" x14ac:dyDescent="0.35">
      <c r="B71" t="s">
        <v>18</v>
      </c>
      <c r="C71" s="1">
        <v>45699</v>
      </c>
      <c r="D71" t="s">
        <v>19</v>
      </c>
      <c r="E71" s="2">
        <v>5</v>
      </c>
      <c r="F71" s="2"/>
      <c r="G71" s="3">
        <f>Transactions[[#This Row],[Credit (Income)]]-Transactions[[#This Row],[Debit (Spend)]]</f>
        <v>-5</v>
      </c>
      <c r="H71" t="s">
        <v>20</v>
      </c>
      <c r="I71" s="3" t="str">
        <f>_xlfn.XLOOKUP(Transactions[[#This Row],[Subcategory]],categories[Subcategory],categories[Category],"Add Subcategory")</f>
        <v>Dining Out</v>
      </c>
      <c r="J71" s="3" t="str">
        <f>_xlfn.XLOOKUP(Transactions[[#This Row],[Subcategory]],categories[Subcategory],categories[Category Type],"Add Subcategory")</f>
        <v>Expense</v>
      </c>
      <c r="M71" t="s">
        <v>20</v>
      </c>
    </row>
    <row r="72" spans="2:13" x14ac:dyDescent="0.35">
      <c r="B72" t="s">
        <v>18</v>
      </c>
      <c r="C72" s="1">
        <v>45700</v>
      </c>
      <c r="D72" t="s">
        <v>25</v>
      </c>
      <c r="E72" s="2">
        <v>135.9</v>
      </c>
      <c r="F72" s="2"/>
      <c r="G72" s="3">
        <f>Transactions[[#This Row],[Credit (Income)]]-Transactions[[#This Row],[Debit (Spend)]]</f>
        <v>-135.9</v>
      </c>
      <c r="H72" t="s">
        <v>26</v>
      </c>
      <c r="I72" s="3" t="str">
        <f>_xlfn.XLOOKUP(Transactions[[#This Row],[Subcategory]],categories[Subcategory],categories[Category],"Add Subcategory")</f>
        <v>Living Expenses</v>
      </c>
      <c r="J72" s="3" t="str">
        <f>_xlfn.XLOOKUP(Transactions[[#This Row],[Subcategory]],categories[Subcategory],categories[Category Type],"Add Subcategory")</f>
        <v>Expense</v>
      </c>
      <c r="M72" t="s">
        <v>26</v>
      </c>
    </row>
    <row r="73" spans="2:13" x14ac:dyDescent="0.35">
      <c r="B73" t="s">
        <v>18</v>
      </c>
      <c r="C73" s="1">
        <v>45700</v>
      </c>
      <c r="D73" t="s">
        <v>19</v>
      </c>
      <c r="E73" s="2">
        <v>5</v>
      </c>
      <c r="F73" s="2"/>
      <c r="G73" s="3">
        <f>Transactions[[#This Row],[Credit (Income)]]-Transactions[[#This Row],[Debit (Spend)]]</f>
        <v>-5</v>
      </c>
      <c r="H73" t="s">
        <v>20</v>
      </c>
      <c r="I73" s="3" t="str">
        <f>_xlfn.XLOOKUP(Transactions[[#This Row],[Subcategory]],categories[Subcategory],categories[Category],"Add Subcategory")</f>
        <v>Dining Out</v>
      </c>
      <c r="J73" s="3" t="str">
        <f>_xlfn.XLOOKUP(Transactions[[#This Row],[Subcategory]],categories[Subcategory],categories[Category Type],"Add Subcategory")</f>
        <v>Expense</v>
      </c>
      <c r="M73" t="s">
        <v>20</v>
      </c>
    </row>
    <row r="74" spans="2:13" x14ac:dyDescent="0.35">
      <c r="B74" t="s">
        <v>18</v>
      </c>
      <c r="C74" s="1">
        <v>45701</v>
      </c>
      <c r="D74" t="s">
        <v>19</v>
      </c>
      <c r="E74" s="2">
        <v>5</v>
      </c>
      <c r="F74" s="2"/>
      <c r="G74" s="3">
        <f>Transactions[[#This Row],[Credit (Income)]]-Transactions[[#This Row],[Debit (Spend)]]</f>
        <v>-5</v>
      </c>
      <c r="H74" t="s">
        <v>20</v>
      </c>
      <c r="I74" s="3" t="str">
        <f>_xlfn.XLOOKUP(Transactions[[#This Row],[Subcategory]],categories[Subcategory],categories[Category],"Add Subcategory")</f>
        <v>Dining Out</v>
      </c>
      <c r="J74" s="3" t="str">
        <f>_xlfn.XLOOKUP(Transactions[[#This Row],[Subcategory]],categories[Subcategory],categories[Category Type],"Add Subcategory")</f>
        <v>Expense</v>
      </c>
      <c r="M74" t="s">
        <v>20</v>
      </c>
    </row>
    <row r="75" spans="2:13" x14ac:dyDescent="0.35">
      <c r="B75" t="s">
        <v>18</v>
      </c>
      <c r="C75" s="1">
        <v>45701</v>
      </c>
      <c r="D75" t="s">
        <v>31</v>
      </c>
      <c r="E75" s="2">
        <v>40.9</v>
      </c>
      <c r="F75" s="2"/>
      <c r="G75" s="3">
        <f>Transactions[[#This Row],[Credit (Income)]]-Transactions[[#This Row],[Debit (Spend)]]</f>
        <v>-40.9</v>
      </c>
      <c r="H75" t="s">
        <v>32</v>
      </c>
      <c r="I75" s="3" t="str">
        <f>_xlfn.XLOOKUP(Transactions[[#This Row],[Subcategory]],categories[Subcategory],categories[Category],"Add Subcategory")</f>
        <v>Discretionary</v>
      </c>
      <c r="J75" s="3" t="str">
        <f>_xlfn.XLOOKUP(Transactions[[#This Row],[Subcategory]],categories[Subcategory],categories[Category Type],"Add Subcategory")</f>
        <v>Expense</v>
      </c>
      <c r="M75" t="s">
        <v>32</v>
      </c>
    </row>
    <row r="76" spans="2:13" x14ac:dyDescent="0.35">
      <c r="B76" t="s">
        <v>18</v>
      </c>
      <c r="C76" s="1">
        <v>45701</v>
      </c>
      <c r="D76" t="s">
        <v>33</v>
      </c>
      <c r="E76" s="2">
        <v>99</v>
      </c>
      <c r="F76" s="2"/>
      <c r="G76" s="3">
        <f>Transactions[[#This Row],[Credit (Income)]]-Transactions[[#This Row],[Debit (Spend)]]</f>
        <v>-99</v>
      </c>
      <c r="H76" t="s">
        <v>34</v>
      </c>
      <c r="I76" s="3" t="str">
        <f>_xlfn.XLOOKUP(Transactions[[#This Row],[Subcategory]],categories[Subcategory],categories[Category],"Add Subcategory")</f>
        <v>Discretionary</v>
      </c>
      <c r="J76" s="3" t="str">
        <f>_xlfn.XLOOKUP(Transactions[[#This Row],[Subcategory]],categories[Subcategory],categories[Category Type],"Add Subcategory")</f>
        <v>Expense</v>
      </c>
      <c r="M76" t="s">
        <v>34</v>
      </c>
    </row>
    <row r="77" spans="2:13" x14ac:dyDescent="0.35">
      <c r="B77" t="s">
        <v>18</v>
      </c>
      <c r="C77" s="1">
        <v>45701</v>
      </c>
      <c r="D77" t="s">
        <v>35</v>
      </c>
      <c r="E77" s="2">
        <v>53</v>
      </c>
      <c r="F77" s="2"/>
      <c r="G77" s="3">
        <f>Transactions[[#This Row],[Credit (Income)]]-Transactions[[#This Row],[Debit (Spend)]]</f>
        <v>-53</v>
      </c>
      <c r="H77" t="s">
        <v>36</v>
      </c>
      <c r="I77" s="3" t="str">
        <f>_xlfn.XLOOKUP(Transactions[[#This Row],[Subcategory]],categories[Subcategory],categories[Category],"Add Subcategory")</f>
        <v>Dining Out</v>
      </c>
      <c r="J77" s="3" t="str">
        <f>_xlfn.XLOOKUP(Transactions[[#This Row],[Subcategory]],categories[Subcategory],categories[Category Type],"Add Subcategory")</f>
        <v>Expense</v>
      </c>
      <c r="M77" t="s">
        <v>36</v>
      </c>
    </row>
    <row r="78" spans="2:13" x14ac:dyDescent="0.35">
      <c r="B78" t="s">
        <v>18</v>
      </c>
      <c r="C78" s="1">
        <v>45702</v>
      </c>
      <c r="D78" t="s">
        <v>37</v>
      </c>
      <c r="E78" s="2">
        <v>28.9</v>
      </c>
      <c r="F78" s="2"/>
      <c r="G78" s="3">
        <f>Transactions[[#This Row],[Credit (Income)]]-Transactions[[#This Row],[Debit (Spend)]]</f>
        <v>-28.9</v>
      </c>
      <c r="H78" t="s">
        <v>38</v>
      </c>
      <c r="I78" s="3" t="str">
        <f>_xlfn.XLOOKUP(Transactions[[#This Row],[Subcategory]],categories[Subcategory],categories[Category],"Add Subcategory")</f>
        <v>Transport</v>
      </c>
      <c r="J78" s="3" t="str">
        <f>_xlfn.XLOOKUP(Transactions[[#This Row],[Subcategory]],categories[Subcategory],categories[Category Type],"Add Subcategory")</f>
        <v>Expense</v>
      </c>
      <c r="M78" t="s">
        <v>38</v>
      </c>
    </row>
    <row r="79" spans="2:13" x14ac:dyDescent="0.35">
      <c r="B79" t="s">
        <v>12</v>
      </c>
      <c r="C79" s="1">
        <v>45703</v>
      </c>
      <c r="D79" t="s">
        <v>39</v>
      </c>
      <c r="E79" s="2">
        <v>30</v>
      </c>
      <c r="F79" s="2"/>
      <c r="G79" s="3">
        <f>Transactions[[#This Row],[Credit (Income)]]-Transactions[[#This Row],[Debit (Spend)]]</f>
        <v>-30</v>
      </c>
      <c r="H79" t="s">
        <v>40</v>
      </c>
      <c r="I79" s="3" t="str">
        <f>_xlfn.XLOOKUP(Transactions[[#This Row],[Subcategory]],categories[Subcategory],categories[Category],"Add Subcategory")</f>
        <v>Discretionary</v>
      </c>
      <c r="J79" s="3" t="str">
        <f>_xlfn.XLOOKUP(Transactions[[#This Row],[Subcategory]],categories[Subcategory],categories[Category Type],"Add Subcategory")</f>
        <v>Expense</v>
      </c>
      <c r="M79" t="s">
        <v>40</v>
      </c>
    </row>
    <row r="80" spans="2:13" x14ac:dyDescent="0.35">
      <c r="B80" t="s">
        <v>18</v>
      </c>
      <c r="C80" s="1">
        <v>45703</v>
      </c>
      <c r="D80" t="s">
        <v>19</v>
      </c>
      <c r="E80" s="2">
        <v>5</v>
      </c>
      <c r="F80" s="2"/>
      <c r="G80" s="3">
        <f>Transactions[[#This Row],[Credit (Income)]]-Transactions[[#This Row],[Debit (Spend)]]</f>
        <v>-5</v>
      </c>
      <c r="H80" t="s">
        <v>20</v>
      </c>
      <c r="I80" s="3" t="str">
        <f>_xlfn.XLOOKUP(Transactions[[#This Row],[Subcategory]],categories[Subcategory],categories[Category],"Add Subcategory")</f>
        <v>Dining Out</v>
      </c>
      <c r="J80" s="3" t="str">
        <f>_xlfn.XLOOKUP(Transactions[[#This Row],[Subcategory]],categories[Subcategory],categories[Category Type],"Add Subcategory")</f>
        <v>Expense</v>
      </c>
      <c r="M80" t="s">
        <v>20</v>
      </c>
    </row>
    <row r="81" spans="2:13" x14ac:dyDescent="0.35">
      <c r="B81" t="s">
        <v>18</v>
      </c>
      <c r="C81" s="1">
        <v>45704</v>
      </c>
      <c r="D81" t="s">
        <v>19</v>
      </c>
      <c r="E81" s="2">
        <v>5</v>
      </c>
      <c r="F81" s="2"/>
      <c r="G81" s="3">
        <f>Transactions[[#This Row],[Credit (Income)]]-Transactions[[#This Row],[Debit (Spend)]]</f>
        <v>-5</v>
      </c>
      <c r="H81" t="s">
        <v>20</v>
      </c>
      <c r="I81" s="3" t="str">
        <f>_xlfn.XLOOKUP(Transactions[[#This Row],[Subcategory]],categories[Subcategory],categories[Category],"Add Subcategory")</f>
        <v>Dining Out</v>
      </c>
      <c r="J81" s="3" t="str">
        <f>_xlfn.XLOOKUP(Transactions[[#This Row],[Subcategory]],categories[Subcategory],categories[Category Type],"Add Subcategory")</f>
        <v>Expense</v>
      </c>
      <c r="M81" t="s">
        <v>20</v>
      </c>
    </row>
    <row r="82" spans="2:13" x14ac:dyDescent="0.35">
      <c r="B82" t="s">
        <v>12</v>
      </c>
      <c r="C82" s="1">
        <v>45704</v>
      </c>
      <c r="D82" t="s">
        <v>43</v>
      </c>
      <c r="E82" s="2">
        <v>40</v>
      </c>
      <c r="F82" s="2"/>
      <c r="G82" s="3">
        <f>Transactions[[#This Row],[Credit (Income)]]-Transactions[[#This Row],[Debit (Spend)]]</f>
        <v>-40</v>
      </c>
      <c r="H82" t="s">
        <v>44</v>
      </c>
      <c r="I82" s="3" t="str">
        <f>_xlfn.XLOOKUP(Transactions[[#This Row],[Subcategory]],categories[Subcategory],categories[Category],"Add Subcategory")</f>
        <v>Living Expenses</v>
      </c>
      <c r="J82" s="3" t="str">
        <f>_xlfn.XLOOKUP(Transactions[[#This Row],[Subcategory]],categories[Subcategory],categories[Category Type],"Add Subcategory")</f>
        <v>Expense</v>
      </c>
      <c r="M82" t="s">
        <v>44</v>
      </c>
    </row>
    <row r="83" spans="2:13" x14ac:dyDescent="0.35">
      <c r="B83" t="s">
        <v>18</v>
      </c>
      <c r="C83" s="1">
        <v>45705</v>
      </c>
      <c r="D83" t="s">
        <v>45</v>
      </c>
      <c r="E83" s="2">
        <v>45.9</v>
      </c>
      <c r="F83" s="2"/>
      <c r="G83" s="3">
        <f>Transactions[[#This Row],[Credit (Income)]]-Transactions[[#This Row],[Debit (Spend)]]</f>
        <v>-45.9</v>
      </c>
      <c r="H83" t="s">
        <v>46</v>
      </c>
      <c r="I83" s="3" t="str">
        <f>_xlfn.XLOOKUP(Transactions[[#This Row],[Subcategory]],categories[Subcategory],categories[Category],"Add Subcategory")</f>
        <v>Discretionary</v>
      </c>
      <c r="J83" s="3" t="str">
        <f>_xlfn.XLOOKUP(Transactions[[#This Row],[Subcategory]],categories[Subcategory],categories[Category Type],"Add Subcategory")</f>
        <v>Expense</v>
      </c>
      <c r="M83" t="s">
        <v>46</v>
      </c>
    </row>
    <row r="84" spans="2:13" x14ac:dyDescent="0.35">
      <c r="B84" t="s">
        <v>18</v>
      </c>
      <c r="C84" s="1">
        <v>45705</v>
      </c>
      <c r="D84" t="s">
        <v>47</v>
      </c>
      <c r="E84" s="2">
        <v>35</v>
      </c>
      <c r="F84" s="2"/>
      <c r="G84" s="3">
        <f>Transactions[[#This Row],[Credit (Income)]]-Transactions[[#This Row],[Debit (Spend)]]</f>
        <v>-35</v>
      </c>
      <c r="H84" t="s">
        <v>32</v>
      </c>
      <c r="I84" s="3" t="str">
        <f>_xlfn.XLOOKUP(Transactions[[#This Row],[Subcategory]],categories[Subcategory],categories[Category],"Add Subcategory")</f>
        <v>Discretionary</v>
      </c>
      <c r="J84" s="3" t="str">
        <f>_xlfn.XLOOKUP(Transactions[[#This Row],[Subcategory]],categories[Subcategory],categories[Category Type],"Add Subcategory")</f>
        <v>Expense</v>
      </c>
      <c r="M84" t="s">
        <v>32</v>
      </c>
    </row>
    <row r="85" spans="2:13" x14ac:dyDescent="0.35">
      <c r="B85" t="s">
        <v>18</v>
      </c>
      <c r="C85" s="1">
        <v>45705</v>
      </c>
      <c r="D85" t="s">
        <v>19</v>
      </c>
      <c r="E85" s="2">
        <v>5</v>
      </c>
      <c r="F85" s="2"/>
      <c r="G85" s="3">
        <f>Transactions[[#This Row],[Credit (Income)]]-Transactions[[#This Row],[Debit (Spend)]]</f>
        <v>-5</v>
      </c>
      <c r="H85" t="s">
        <v>20</v>
      </c>
      <c r="I85" s="3" t="str">
        <f>_xlfn.XLOOKUP(Transactions[[#This Row],[Subcategory]],categories[Subcategory],categories[Category],"Add Subcategory")</f>
        <v>Dining Out</v>
      </c>
      <c r="J85" s="3" t="str">
        <f>_xlfn.XLOOKUP(Transactions[[#This Row],[Subcategory]],categories[Subcategory],categories[Category Type],"Add Subcategory")</f>
        <v>Expense</v>
      </c>
      <c r="M85" t="s">
        <v>20</v>
      </c>
    </row>
    <row r="86" spans="2:13" x14ac:dyDescent="0.35">
      <c r="B86" t="s">
        <v>18</v>
      </c>
      <c r="C86" s="1">
        <v>45706</v>
      </c>
      <c r="D86" t="s">
        <v>19</v>
      </c>
      <c r="E86" s="2">
        <v>5</v>
      </c>
      <c r="F86" s="2"/>
      <c r="G86" s="3">
        <f>Transactions[[#This Row],[Credit (Income)]]-Transactions[[#This Row],[Debit (Spend)]]</f>
        <v>-5</v>
      </c>
      <c r="H86" t="s">
        <v>20</v>
      </c>
      <c r="I86" s="3" t="str">
        <f>_xlfn.XLOOKUP(Transactions[[#This Row],[Subcategory]],categories[Subcategory],categories[Category],"Add Subcategory")</f>
        <v>Dining Out</v>
      </c>
      <c r="J86" s="3" t="str">
        <f>_xlfn.XLOOKUP(Transactions[[#This Row],[Subcategory]],categories[Subcategory],categories[Category Type],"Add Subcategory")</f>
        <v>Expense</v>
      </c>
      <c r="M86" t="s">
        <v>20</v>
      </c>
    </row>
    <row r="87" spans="2:13" x14ac:dyDescent="0.35">
      <c r="B87" t="s">
        <v>18</v>
      </c>
      <c r="C87" s="1">
        <v>45707</v>
      </c>
      <c r="D87" t="s">
        <v>19</v>
      </c>
      <c r="E87" s="2">
        <v>5</v>
      </c>
      <c r="F87" s="2"/>
      <c r="G87" s="3">
        <f>Transactions[[#This Row],[Credit (Income)]]-Transactions[[#This Row],[Debit (Spend)]]</f>
        <v>-5</v>
      </c>
      <c r="H87" t="s">
        <v>20</v>
      </c>
      <c r="I87" s="3" t="str">
        <f>_xlfn.XLOOKUP(Transactions[[#This Row],[Subcategory]],categories[Subcategory],categories[Category],"Add Subcategory")</f>
        <v>Dining Out</v>
      </c>
      <c r="J87" s="3" t="str">
        <f>_xlfn.XLOOKUP(Transactions[[#This Row],[Subcategory]],categories[Subcategory],categories[Category Type],"Add Subcategory")</f>
        <v>Expense</v>
      </c>
      <c r="M87" t="s">
        <v>20</v>
      </c>
    </row>
    <row r="88" spans="2:13" x14ac:dyDescent="0.35">
      <c r="B88" t="s">
        <v>18</v>
      </c>
      <c r="C88" s="1">
        <v>45707</v>
      </c>
      <c r="D88" t="s">
        <v>25</v>
      </c>
      <c r="E88" s="2">
        <v>171</v>
      </c>
      <c r="F88" s="2"/>
      <c r="G88" s="3">
        <f>Transactions[[#This Row],[Credit (Income)]]-Transactions[[#This Row],[Debit (Spend)]]</f>
        <v>-171</v>
      </c>
      <c r="H88" t="s">
        <v>26</v>
      </c>
      <c r="I88" s="3" t="str">
        <f>_xlfn.XLOOKUP(Transactions[[#This Row],[Subcategory]],categories[Subcategory],categories[Category],"Add Subcategory")</f>
        <v>Living Expenses</v>
      </c>
      <c r="J88" s="3" t="str">
        <f>_xlfn.XLOOKUP(Transactions[[#This Row],[Subcategory]],categories[Subcategory],categories[Category Type],"Add Subcategory")</f>
        <v>Expense</v>
      </c>
      <c r="M88" t="s">
        <v>26</v>
      </c>
    </row>
    <row r="89" spans="2:13" x14ac:dyDescent="0.35">
      <c r="B89" t="s">
        <v>18</v>
      </c>
      <c r="C89" s="1">
        <v>45708</v>
      </c>
      <c r="D89" t="s">
        <v>48</v>
      </c>
      <c r="E89" s="2">
        <v>37.9</v>
      </c>
      <c r="F89" s="2"/>
      <c r="G89" s="3">
        <f>Transactions[[#This Row],[Credit (Income)]]-Transactions[[#This Row],[Debit (Spend)]]</f>
        <v>-37.9</v>
      </c>
      <c r="H89" t="s">
        <v>36</v>
      </c>
      <c r="I89" s="3" t="str">
        <f>_xlfn.XLOOKUP(Transactions[[#This Row],[Subcategory]],categories[Subcategory],categories[Category],"Add Subcategory")</f>
        <v>Dining Out</v>
      </c>
      <c r="J89" s="3" t="str">
        <f>_xlfn.XLOOKUP(Transactions[[#This Row],[Subcategory]],categories[Subcategory],categories[Category Type],"Add Subcategory")</f>
        <v>Expense</v>
      </c>
      <c r="M89" t="s">
        <v>36</v>
      </c>
    </row>
    <row r="90" spans="2:13" x14ac:dyDescent="0.35">
      <c r="B90" t="s">
        <v>18</v>
      </c>
      <c r="C90" s="1">
        <v>45709</v>
      </c>
      <c r="D90" t="s">
        <v>49</v>
      </c>
      <c r="E90" s="2">
        <v>12.9</v>
      </c>
      <c r="F90" s="2"/>
      <c r="G90" s="3">
        <f>Transactions[[#This Row],[Credit (Income)]]-Transactions[[#This Row],[Debit (Spend)]]</f>
        <v>-12.9</v>
      </c>
      <c r="H90" t="s">
        <v>36</v>
      </c>
      <c r="I90" s="3" t="str">
        <f>_xlfn.XLOOKUP(Transactions[[#This Row],[Subcategory]],categories[Subcategory],categories[Category],"Add Subcategory")</f>
        <v>Dining Out</v>
      </c>
      <c r="J90" s="3" t="str">
        <f>_xlfn.XLOOKUP(Transactions[[#This Row],[Subcategory]],categories[Subcategory],categories[Category Type],"Add Subcategory")</f>
        <v>Expense</v>
      </c>
      <c r="M90" t="s">
        <v>36</v>
      </c>
    </row>
    <row r="91" spans="2:13" x14ac:dyDescent="0.35">
      <c r="B91" t="s">
        <v>12</v>
      </c>
      <c r="C91" s="1">
        <v>45710</v>
      </c>
      <c r="D91" t="s">
        <v>50</v>
      </c>
      <c r="E91" s="2">
        <v>55</v>
      </c>
      <c r="F91" s="2"/>
      <c r="G91" s="3">
        <f>Transactions[[#This Row],[Credit (Income)]]-Transactions[[#This Row],[Debit (Spend)]]</f>
        <v>-55</v>
      </c>
      <c r="H91" t="s">
        <v>51</v>
      </c>
      <c r="I91" s="3" t="str">
        <f>_xlfn.XLOOKUP(Transactions[[#This Row],[Subcategory]],categories[Subcategory],categories[Category],"Add Subcategory")</f>
        <v>Charity</v>
      </c>
      <c r="J91" s="3" t="str">
        <f>_xlfn.XLOOKUP(Transactions[[#This Row],[Subcategory]],categories[Subcategory],categories[Category Type],"Add Subcategory")</f>
        <v>Expense</v>
      </c>
      <c r="M91" t="s">
        <v>51</v>
      </c>
    </row>
    <row r="92" spans="2:13" x14ac:dyDescent="0.35">
      <c r="B92" t="s">
        <v>18</v>
      </c>
      <c r="C92" s="1">
        <v>45710</v>
      </c>
      <c r="D92" t="s">
        <v>29</v>
      </c>
      <c r="E92" s="2">
        <v>64.099999999999994</v>
      </c>
      <c r="F92" s="2"/>
      <c r="G92" s="3">
        <f>Transactions[[#This Row],[Credit (Income)]]-Transactions[[#This Row],[Debit (Spend)]]</f>
        <v>-64.099999999999994</v>
      </c>
      <c r="H92" t="s">
        <v>30</v>
      </c>
      <c r="I92" s="3" t="str">
        <f>_xlfn.XLOOKUP(Transactions[[#This Row],[Subcategory]],categories[Subcategory],categories[Category],"Add Subcategory")</f>
        <v>Transport</v>
      </c>
      <c r="J92" s="3" t="str">
        <f>_xlfn.XLOOKUP(Transactions[[#This Row],[Subcategory]],categories[Subcategory],categories[Category Type],"Add Subcategory")</f>
        <v>Expense</v>
      </c>
      <c r="M92" t="s">
        <v>30</v>
      </c>
    </row>
    <row r="93" spans="2:13" x14ac:dyDescent="0.35">
      <c r="B93" t="s">
        <v>18</v>
      </c>
      <c r="C93" s="1">
        <v>45710</v>
      </c>
      <c r="D93" t="s">
        <v>19</v>
      </c>
      <c r="E93" s="2">
        <v>5</v>
      </c>
      <c r="F93" s="2"/>
      <c r="G93" s="3">
        <f>Transactions[[#This Row],[Credit (Income)]]-Transactions[[#This Row],[Debit (Spend)]]</f>
        <v>-5</v>
      </c>
      <c r="H93" t="s">
        <v>20</v>
      </c>
      <c r="I93" s="3" t="str">
        <f>_xlfn.XLOOKUP(Transactions[[#This Row],[Subcategory]],categories[Subcategory],categories[Category],"Add Subcategory")</f>
        <v>Dining Out</v>
      </c>
      <c r="J93" s="3" t="str">
        <f>_xlfn.XLOOKUP(Transactions[[#This Row],[Subcategory]],categories[Subcategory],categories[Category Type],"Add Subcategory")</f>
        <v>Expense</v>
      </c>
      <c r="M93" t="s">
        <v>20</v>
      </c>
    </row>
    <row r="94" spans="2:13" x14ac:dyDescent="0.35">
      <c r="B94" t="s">
        <v>18</v>
      </c>
      <c r="C94" s="1">
        <v>45711</v>
      </c>
      <c r="D94" t="s">
        <v>19</v>
      </c>
      <c r="E94" s="2">
        <v>5</v>
      </c>
      <c r="F94" s="2"/>
      <c r="G94" s="3">
        <f>Transactions[[#This Row],[Credit (Income)]]-Transactions[[#This Row],[Debit (Spend)]]</f>
        <v>-5</v>
      </c>
      <c r="H94" t="s">
        <v>20</v>
      </c>
      <c r="I94" s="3" t="str">
        <f>_xlfn.XLOOKUP(Transactions[[#This Row],[Subcategory]],categories[Subcategory],categories[Category],"Add Subcategory")</f>
        <v>Dining Out</v>
      </c>
      <c r="J94" s="3" t="str">
        <f>_xlfn.XLOOKUP(Transactions[[#This Row],[Subcategory]],categories[Subcategory],categories[Category Type],"Add Subcategory")</f>
        <v>Expense</v>
      </c>
      <c r="M94" t="s">
        <v>20</v>
      </c>
    </row>
    <row r="95" spans="2:13" x14ac:dyDescent="0.35">
      <c r="B95" t="s">
        <v>18</v>
      </c>
      <c r="C95" s="1">
        <v>45712</v>
      </c>
      <c r="D95" t="s">
        <v>19</v>
      </c>
      <c r="E95" s="2">
        <v>5</v>
      </c>
      <c r="F95" s="2"/>
      <c r="G95" s="3">
        <f>Transactions[[#This Row],[Credit (Income)]]-Transactions[[#This Row],[Debit (Spend)]]</f>
        <v>-5</v>
      </c>
      <c r="H95" t="s">
        <v>20</v>
      </c>
      <c r="I95" s="3" t="str">
        <f>_xlfn.XLOOKUP(Transactions[[#This Row],[Subcategory]],categories[Subcategory],categories[Category],"Add Subcategory")</f>
        <v>Dining Out</v>
      </c>
      <c r="J95" s="3" t="str">
        <f>_xlfn.XLOOKUP(Transactions[[#This Row],[Subcategory]],categories[Subcategory],categories[Category Type],"Add Subcategory")</f>
        <v>Expense</v>
      </c>
      <c r="M95" t="s">
        <v>20</v>
      </c>
    </row>
    <row r="96" spans="2:13" x14ac:dyDescent="0.35">
      <c r="B96" t="s">
        <v>18</v>
      </c>
      <c r="C96" s="1">
        <v>45713</v>
      </c>
      <c r="D96" t="s">
        <v>19</v>
      </c>
      <c r="E96" s="2">
        <v>5</v>
      </c>
      <c r="F96" s="2"/>
      <c r="G96" s="3">
        <f>Transactions[[#This Row],[Credit (Income)]]-Transactions[[#This Row],[Debit (Spend)]]</f>
        <v>-5</v>
      </c>
      <c r="H96" t="s">
        <v>20</v>
      </c>
      <c r="I96" s="3" t="str">
        <f>_xlfn.XLOOKUP(Transactions[[#This Row],[Subcategory]],categories[Subcategory],categories[Category],"Add Subcategory")</f>
        <v>Dining Out</v>
      </c>
      <c r="J96" s="3" t="str">
        <f>_xlfn.XLOOKUP(Transactions[[#This Row],[Subcategory]],categories[Subcategory],categories[Category Type],"Add Subcategory")</f>
        <v>Expense</v>
      </c>
      <c r="M96" t="s">
        <v>20</v>
      </c>
    </row>
    <row r="97" spans="2:13" x14ac:dyDescent="0.35">
      <c r="B97" t="s">
        <v>18</v>
      </c>
      <c r="C97" s="1">
        <v>45714</v>
      </c>
      <c r="D97" t="s">
        <v>19</v>
      </c>
      <c r="E97" s="2">
        <v>5</v>
      </c>
      <c r="F97" s="2"/>
      <c r="G97" s="3">
        <f>Transactions[[#This Row],[Credit (Income)]]-Transactions[[#This Row],[Debit (Spend)]]</f>
        <v>-5</v>
      </c>
      <c r="H97" t="s">
        <v>20</v>
      </c>
      <c r="I97" s="3" t="str">
        <f>_xlfn.XLOOKUP(Transactions[[#This Row],[Subcategory]],categories[Subcategory],categories[Category],"Add Subcategory")</f>
        <v>Dining Out</v>
      </c>
      <c r="J97" s="3" t="str">
        <f>_xlfn.XLOOKUP(Transactions[[#This Row],[Subcategory]],categories[Subcategory],categories[Category Type],"Add Subcategory")</f>
        <v>Expense</v>
      </c>
      <c r="M97" t="s">
        <v>20</v>
      </c>
    </row>
    <row r="98" spans="2:13" x14ac:dyDescent="0.35">
      <c r="B98" t="s">
        <v>18</v>
      </c>
      <c r="C98" s="1">
        <v>45714</v>
      </c>
      <c r="D98" t="s">
        <v>25</v>
      </c>
      <c r="E98" s="2">
        <v>162.9</v>
      </c>
      <c r="F98" s="2"/>
      <c r="G98" s="3">
        <f>Transactions[[#This Row],[Credit (Income)]]-Transactions[[#This Row],[Debit (Spend)]]</f>
        <v>-162.9</v>
      </c>
      <c r="H98" t="s">
        <v>26</v>
      </c>
      <c r="I98" s="3" t="str">
        <f>_xlfn.XLOOKUP(Transactions[[#This Row],[Subcategory]],categories[Subcategory],categories[Category],"Add Subcategory")</f>
        <v>Living Expenses</v>
      </c>
      <c r="J98" s="3" t="str">
        <f>_xlfn.XLOOKUP(Transactions[[#This Row],[Subcategory]],categories[Subcategory],categories[Category Type],"Add Subcategory")</f>
        <v>Expense</v>
      </c>
      <c r="M98" t="s">
        <v>26</v>
      </c>
    </row>
    <row r="99" spans="2:13" x14ac:dyDescent="0.35">
      <c r="B99" t="s">
        <v>18</v>
      </c>
      <c r="C99" s="1">
        <v>45715</v>
      </c>
      <c r="D99" t="s">
        <v>52</v>
      </c>
      <c r="E99" s="2">
        <v>125.9</v>
      </c>
      <c r="F99" s="2"/>
      <c r="G99" s="3">
        <f>Transactions[[#This Row],[Credit (Income)]]-Transactions[[#This Row],[Debit (Spend)]]</f>
        <v>-125.9</v>
      </c>
      <c r="H99" t="s">
        <v>34</v>
      </c>
      <c r="I99" s="3" t="str">
        <f>_xlfn.XLOOKUP(Transactions[[#This Row],[Subcategory]],categories[Subcategory],categories[Category],"Add Subcategory")</f>
        <v>Discretionary</v>
      </c>
      <c r="J99" s="3" t="str">
        <f>_xlfn.XLOOKUP(Transactions[[#This Row],[Subcategory]],categories[Subcategory],categories[Category Type],"Add Subcategory")</f>
        <v>Expense</v>
      </c>
      <c r="M99" t="s">
        <v>34</v>
      </c>
    </row>
    <row r="100" spans="2:13" x14ac:dyDescent="0.35">
      <c r="B100" t="s">
        <v>18</v>
      </c>
      <c r="C100" s="1">
        <v>45715</v>
      </c>
      <c r="D100" t="s">
        <v>54</v>
      </c>
      <c r="E100" s="2">
        <v>137</v>
      </c>
      <c r="F100" s="2"/>
      <c r="G100" s="3">
        <f>Transactions[[#This Row],[Credit (Income)]]-Transactions[[#This Row],[Debit (Spend)]]</f>
        <v>-137</v>
      </c>
      <c r="H100" t="s">
        <v>34</v>
      </c>
      <c r="I100" s="3" t="str">
        <f>_xlfn.XLOOKUP(Transactions[[#This Row],[Subcategory]],categories[Subcategory],categories[Category],"Add Subcategory")</f>
        <v>Discretionary</v>
      </c>
      <c r="J100" s="3" t="str">
        <f>_xlfn.XLOOKUP(Transactions[[#This Row],[Subcategory]],categories[Subcategory],categories[Category Type],"Add Subcategory")</f>
        <v>Expense</v>
      </c>
      <c r="M100" t="s">
        <v>34</v>
      </c>
    </row>
    <row r="101" spans="2:13" x14ac:dyDescent="0.35">
      <c r="B101" t="s">
        <v>18</v>
      </c>
      <c r="C101" s="1">
        <v>45716</v>
      </c>
      <c r="D101" t="s">
        <v>33</v>
      </c>
      <c r="E101" s="2">
        <v>146.1</v>
      </c>
      <c r="F101" s="2"/>
      <c r="G101" s="3">
        <f>Transactions[[#This Row],[Credit (Income)]]-Transactions[[#This Row],[Debit (Spend)]]</f>
        <v>-146.1</v>
      </c>
      <c r="H101" t="s">
        <v>34</v>
      </c>
      <c r="I101" s="3" t="str">
        <f>_xlfn.XLOOKUP(Transactions[[#This Row],[Subcategory]],categories[Subcategory],categories[Category],"Add Subcategory")</f>
        <v>Discretionary</v>
      </c>
      <c r="J101" s="3" t="str">
        <f>_xlfn.XLOOKUP(Transactions[[#This Row],[Subcategory]],categories[Subcategory],categories[Category Type],"Add Subcategory")</f>
        <v>Expense</v>
      </c>
      <c r="M101" t="s">
        <v>34</v>
      </c>
    </row>
    <row r="102" spans="2:13" x14ac:dyDescent="0.35">
      <c r="B102" t="s">
        <v>18</v>
      </c>
      <c r="C102" s="1">
        <v>45716</v>
      </c>
      <c r="D102" t="s">
        <v>37</v>
      </c>
      <c r="E102" s="2">
        <v>24.1</v>
      </c>
      <c r="F102" s="2"/>
      <c r="G102" s="3">
        <f>Transactions[[#This Row],[Credit (Income)]]-Transactions[[#This Row],[Debit (Spend)]]</f>
        <v>-24.1</v>
      </c>
      <c r="H102" t="s">
        <v>38</v>
      </c>
      <c r="I102" s="3" t="str">
        <f>_xlfn.XLOOKUP(Transactions[[#This Row],[Subcategory]],categories[Subcategory],categories[Category],"Add Subcategory")</f>
        <v>Transport</v>
      </c>
      <c r="J102" s="3" t="str">
        <f>_xlfn.XLOOKUP(Transactions[[#This Row],[Subcategory]],categories[Subcategory],categories[Category Type],"Add Subcategory")</f>
        <v>Expense</v>
      </c>
      <c r="M102" t="s">
        <v>38</v>
      </c>
    </row>
    <row r="103" spans="2:13" x14ac:dyDescent="0.35">
      <c r="B103" t="s">
        <v>12</v>
      </c>
      <c r="C103" s="1">
        <v>45717</v>
      </c>
      <c r="D103" t="s">
        <v>16</v>
      </c>
      <c r="E103" s="2"/>
      <c r="F103" s="2">
        <v>4000</v>
      </c>
      <c r="G103" s="3">
        <f>Transactions[[#This Row],[Credit (Income)]]-Transactions[[#This Row],[Debit (Spend)]]</f>
        <v>4000</v>
      </c>
      <c r="H103" t="s">
        <v>17</v>
      </c>
      <c r="I103" s="3" t="str">
        <f>_xlfn.XLOOKUP(Transactions[[#This Row],[Subcategory]],categories[Subcategory],categories[Category],"Add Subcategory")</f>
        <v>Fixed</v>
      </c>
      <c r="J103" s="3" t="str">
        <f>_xlfn.XLOOKUP(Transactions[[#This Row],[Subcategory]],categories[Subcategory],categories[Category Type],"Add Subcategory")</f>
        <v>Income</v>
      </c>
      <c r="M103" t="s">
        <v>17</v>
      </c>
    </row>
    <row r="104" spans="2:13" x14ac:dyDescent="0.35">
      <c r="B104" t="s">
        <v>9</v>
      </c>
      <c r="C104" s="1">
        <v>45717</v>
      </c>
      <c r="D104" t="s">
        <v>10</v>
      </c>
      <c r="E104" s="2"/>
      <c r="F104" s="2">
        <v>37</v>
      </c>
      <c r="G104" s="3">
        <f>Transactions[[#This Row],[Credit (Income)]]-Transactions[[#This Row],[Debit (Spend)]]</f>
        <v>37</v>
      </c>
      <c r="H104" t="s">
        <v>11</v>
      </c>
      <c r="I104" s="3" t="str">
        <f>_xlfn.XLOOKUP(Transactions[[#This Row],[Subcategory]],categories[Subcategory],categories[Category],"Add Subcategory")</f>
        <v>Variable</v>
      </c>
      <c r="J104" s="3" t="str">
        <f>_xlfn.XLOOKUP(Transactions[[#This Row],[Subcategory]],categories[Subcategory],categories[Category Type],"Add Subcategory")</f>
        <v>Income</v>
      </c>
      <c r="M104" t="s">
        <v>11</v>
      </c>
    </row>
    <row r="105" spans="2:13" x14ac:dyDescent="0.35">
      <c r="B105" t="s">
        <v>18</v>
      </c>
      <c r="C105" s="1">
        <v>45717</v>
      </c>
      <c r="D105" t="s">
        <v>19</v>
      </c>
      <c r="E105" s="2">
        <v>5</v>
      </c>
      <c r="F105" s="2"/>
      <c r="G105" s="3">
        <f>Transactions[[#This Row],[Credit (Income)]]-Transactions[[#This Row],[Debit (Spend)]]</f>
        <v>-5</v>
      </c>
      <c r="H105" t="s">
        <v>20</v>
      </c>
      <c r="I105" s="3" t="str">
        <f>_xlfn.XLOOKUP(Transactions[[#This Row],[Subcategory]],categories[Subcategory],categories[Category],"Add Subcategory")</f>
        <v>Dining Out</v>
      </c>
      <c r="J105" s="3" t="str">
        <f>_xlfn.XLOOKUP(Transactions[[#This Row],[Subcategory]],categories[Subcategory],categories[Category Type],"Add Subcategory")</f>
        <v>Expense</v>
      </c>
      <c r="M105" t="s">
        <v>20</v>
      </c>
    </row>
    <row r="106" spans="2:13" x14ac:dyDescent="0.35">
      <c r="B106" t="s">
        <v>9</v>
      </c>
      <c r="C106" s="1">
        <v>45717</v>
      </c>
      <c r="D106" t="s">
        <v>15</v>
      </c>
      <c r="E106" s="2"/>
      <c r="F106" s="2">
        <v>1364</v>
      </c>
      <c r="G106" s="3">
        <f>Transactions[[#This Row],[Credit (Income)]]-Transactions[[#This Row],[Debit (Spend)]]</f>
        <v>1364</v>
      </c>
      <c r="H106" t="s">
        <v>15</v>
      </c>
      <c r="I106" s="3" t="str">
        <f>_xlfn.XLOOKUP(Transactions[[#This Row],[Subcategory]],categories[Subcategory],categories[Category],"Add Subcategory")</f>
        <v>Variable</v>
      </c>
      <c r="J106" s="3" t="str">
        <f>_xlfn.XLOOKUP(Transactions[[#This Row],[Subcategory]],categories[Subcategory],categories[Category Type],"Add Subcategory")</f>
        <v>Income</v>
      </c>
      <c r="M106" t="s">
        <v>15</v>
      </c>
    </row>
    <row r="107" spans="2:13" x14ac:dyDescent="0.35">
      <c r="B107" t="s">
        <v>12</v>
      </c>
      <c r="C107" s="1">
        <v>45718</v>
      </c>
      <c r="D107" t="s">
        <v>21</v>
      </c>
      <c r="E107" s="2">
        <v>900</v>
      </c>
      <c r="F107" s="2"/>
      <c r="G107" s="3">
        <f>Transactions[[#This Row],[Credit (Income)]]-Transactions[[#This Row],[Debit (Spend)]]</f>
        <v>-900</v>
      </c>
      <c r="H107" t="s">
        <v>22</v>
      </c>
      <c r="I107" s="3" t="str">
        <f>_xlfn.XLOOKUP(Transactions[[#This Row],[Subcategory]],categories[Subcategory],categories[Category],"Add Subcategory")</f>
        <v>Living Expenses</v>
      </c>
      <c r="J107" s="3" t="str">
        <f>_xlfn.XLOOKUP(Transactions[[#This Row],[Subcategory]],categories[Subcategory],categories[Category Type],"Add Subcategory")</f>
        <v>Expense</v>
      </c>
      <c r="M107" t="s">
        <v>22</v>
      </c>
    </row>
    <row r="108" spans="2:13" x14ac:dyDescent="0.35">
      <c r="B108" t="s">
        <v>12</v>
      </c>
      <c r="C108" s="1">
        <v>45718</v>
      </c>
      <c r="D108" t="s">
        <v>23</v>
      </c>
      <c r="E108" s="2">
        <v>150</v>
      </c>
      <c r="F108" s="2"/>
      <c r="G108" s="3">
        <f>Transactions[[#This Row],[Credit (Income)]]-Transactions[[#This Row],[Debit (Spend)]]</f>
        <v>-150</v>
      </c>
      <c r="H108" t="s">
        <v>24</v>
      </c>
      <c r="I108" s="3" t="str">
        <f>_xlfn.XLOOKUP(Transactions[[#This Row],[Subcategory]],categories[Subcategory],categories[Category],"Add Subcategory")</f>
        <v>Debt Repayment</v>
      </c>
      <c r="J108" s="3" t="str">
        <f>_xlfn.XLOOKUP(Transactions[[#This Row],[Subcategory]],categories[Subcategory],categories[Category Type],"Add Subcategory")</f>
        <v>Expense</v>
      </c>
      <c r="M108" t="s">
        <v>24</v>
      </c>
    </row>
    <row r="109" spans="2:13" x14ac:dyDescent="0.35">
      <c r="B109" t="s">
        <v>18</v>
      </c>
      <c r="C109" s="1">
        <v>45718</v>
      </c>
      <c r="D109" t="s">
        <v>19</v>
      </c>
      <c r="E109" s="2">
        <v>5</v>
      </c>
      <c r="F109" s="2"/>
      <c r="G109" s="3">
        <f>Transactions[[#This Row],[Credit (Income)]]-Transactions[[#This Row],[Debit (Spend)]]</f>
        <v>-5</v>
      </c>
      <c r="H109" t="s">
        <v>20</v>
      </c>
      <c r="I109" s="3" t="str">
        <f>_xlfn.XLOOKUP(Transactions[[#This Row],[Subcategory]],categories[Subcategory],categories[Category],"Add Subcategory")</f>
        <v>Dining Out</v>
      </c>
      <c r="J109" s="3" t="str">
        <f>_xlfn.XLOOKUP(Transactions[[#This Row],[Subcategory]],categories[Subcategory],categories[Category Type],"Add Subcategory")</f>
        <v>Expense</v>
      </c>
      <c r="M109" t="s">
        <v>20</v>
      </c>
    </row>
    <row r="110" spans="2:13" x14ac:dyDescent="0.35">
      <c r="B110" t="s">
        <v>18</v>
      </c>
      <c r="C110" s="1">
        <v>45719</v>
      </c>
      <c r="D110" t="s">
        <v>19</v>
      </c>
      <c r="E110" s="2">
        <v>5</v>
      </c>
      <c r="F110" s="2"/>
      <c r="G110" s="3">
        <f>Transactions[[#This Row],[Credit (Income)]]-Transactions[[#This Row],[Debit (Spend)]]</f>
        <v>-5</v>
      </c>
      <c r="H110" t="s">
        <v>20</v>
      </c>
      <c r="I110" s="3" t="str">
        <f>_xlfn.XLOOKUP(Transactions[[#This Row],[Subcategory]],categories[Subcategory],categories[Category],"Add Subcategory")</f>
        <v>Dining Out</v>
      </c>
      <c r="J110" s="3" t="str">
        <f>_xlfn.XLOOKUP(Transactions[[#This Row],[Subcategory]],categories[Subcategory],categories[Category Type],"Add Subcategory")</f>
        <v>Expense</v>
      </c>
      <c r="M110" t="s">
        <v>20</v>
      </c>
    </row>
    <row r="111" spans="2:13" x14ac:dyDescent="0.35">
      <c r="B111" t="s">
        <v>18</v>
      </c>
      <c r="C111" s="1">
        <v>45720</v>
      </c>
      <c r="D111" t="s">
        <v>19</v>
      </c>
      <c r="E111" s="2">
        <v>5</v>
      </c>
      <c r="F111" s="2"/>
      <c r="G111" s="3">
        <f>Transactions[[#This Row],[Credit (Income)]]-Transactions[[#This Row],[Debit (Spend)]]</f>
        <v>-5</v>
      </c>
      <c r="H111" t="s">
        <v>20</v>
      </c>
      <c r="I111" s="3" t="str">
        <f>_xlfn.XLOOKUP(Transactions[[#This Row],[Subcategory]],categories[Subcategory],categories[Category],"Add Subcategory")</f>
        <v>Dining Out</v>
      </c>
      <c r="J111" s="3" t="str">
        <f>_xlfn.XLOOKUP(Transactions[[#This Row],[Subcategory]],categories[Subcategory],categories[Category Type],"Add Subcategory")</f>
        <v>Expense</v>
      </c>
      <c r="M111" t="s">
        <v>20</v>
      </c>
    </row>
    <row r="112" spans="2:13" x14ac:dyDescent="0.35">
      <c r="B112" t="s">
        <v>18</v>
      </c>
      <c r="C112" s="1">
        <v>45721</v>
      </c>
      <c r="D112" t="s">
        <v>19</v>
      </c>
      <c r="E112" s="2">
        <v>5</v>
      </c>
      <c r="F112" s="2"/>
      <c r="G112" s="3">
        <f>Transactions[[#This Row],[Credit (Income)]]-Transactions[[#This Row],[Debit (Spend)]]</f>
        <v>-5</v>
      </c>
      <c r="H112" t="s">
        <v>20</v>
      </c>
      <c r="I112" s="3" t="str">
        <f>_xlfn.XLOOKUP(Transactions[[#This Row],[Subcategory]],categories[Subcategory],categories[Category],"Add Subcategory")</f>
        <v>Dining Out</v>
      </c>
      <c r="J112" s="3" t="str">
        <f>_xlfn.XLOOKUP(Transactions[[#This Row],[Subcategory]],categories[Subcategory],categories[Category Type],"Add Subcategory")</f>
        <v>Expense</v>
      </c>
      <c r="M112" t="s">
        <v>20</v>
      </c>
    </row>
    <row r="113" spans="2:13" x14ac:dyDescent="0.35">
      <c r="B113" t="s">
        <v>18</v>
      </c>
      <c r="C113" s="1">
        <v>45721</v>
      </c>
      <c r="D113" t="s">
        <v>25</v>
      </c>
      <c r="E113" s="2">
        <v>149</v>
      </c>
      <c r="F113" s="2"/>
      <c r="G113" s="3">
        <f>Transactions[[#This Row],[Credit (Income)]]-Transactions[[#This Row],[Debit (Spend)]]</f>
        <v>-149</v>
      </c>
      <c r="H113" t="s">
        <v>26</v>
      </c>
      <c r="I113" s="3" t="str">
        <f>_xlfn.XLOOKUP(Transactions[[#This Row],[Subcategory]],categories[Subcategory],categories[Category],"Add Subcategory")</f>
        <v>Living Expenses</v>
      </c>
      <c r="J113" s="3" t="str">
        <f>_xlfn.XLOOKUP(Transactions[[#This Row],[Subcategory]],categories[Subcategory],categories[Category Type],"Add Subcategory")</f>
        <v>Expense</v>
      </c>
      <c r="M113" t="s">
        <v>26</v>
      </c>
    </row>
    <row r="114" spans="2:13" x14ac:dyDescent="0.35">
      <c r="B114" t="s">
        <v>12</v>
      </c>
      <c r="C114" s="1">
        <v>45724</v>
      </c>
      <c r="D114" t="s">
        <v>27</v>
      </c>
      <c r="E114" s="2">
        <v>52.1</v>
      </c>
      <c r="F114" s="2"/>
      <c r="G114" s="3">
        <f>Transactions[[#This Row],[Credit (Income)]]-Transactions[[#This Row],[Debit (Spend)]]</f>
        <v>-52.1</v>
      </c>
      <c r="H114" t="s">
        <v>28</v>
      </c>
      <c r="I114" s="3" t="str">
        <f>_xlfn.XLOOKUP(Transactions[[#This Row],[Subcategory]],categories[Subcategory],categories[Category],"Add Subcategory")</f>
        <v>Living Expenses</v>
      </c>
      <c r="J114" s="3" t="str">
        <f>_xlfn.XLOOKUP(Transactions[[#This Row],[Subcategory]],categories[Subcategory],categories[Category Type],"Add Subcategory")</f>
        <v>Expense</v>
      </c>
      <c r="M114" t="s">
        <v>28</v>
      </c>
    </row>
    <row r="115" spans="2:13" x14ac:dyDescent="0.35">
      <c r="B115" t="s">
        <v>18</v>
      </c>
      <c r="C115" s="1">
        <v>45724</v>
      </c>
      <c r="D115" t="s">
        <v>19</v>
      </c>
      <c r="E115" s="2">
        <v>5</v>
      </c>
      <c r="F115" s="2"/>
      <c r="G115" s="3">
        <f>Transactions[[#This Row],[Credit (Income)]]-Transactions[[#This Row],[Debit (Spend)]]</f>
        <v>-5</v>
      </c>
      <c r="H115" t="s">
        <v>20</v>
      </c>
      <c r="I115" s="3" t="str">
        <f>_xlfn.XLOOKUP(Transactions[[#This Row],[Subcategory]],categories[Subcategory],categories[Category],"Add Subcategory")</f>
        <v>Dining Out</v>
      </c>
      <c r="J115" s="3" t="str">
        <f>_xlfn.XLOOKUP(Transactions[[#This Row],[Subcategory]],categories[Subcategory],categories[Category Type],"Add Subcategory")</f>
        <v>Expense</v>
      </c>
      <c r="M115" t="s">
        <v>20</v>
      </c>
    </row>
    <row r="116" spans="2:13" x14ac:dyDescent="0.35">
      <c r="B116" t="s">
        <v>18</v>
      </c>
      <c r="C116" s="1">
        <v>45725</v>
      </c>
      <c r="D116" t="s">
        <v>19</v>
      </c>
      <c r="E116" s="2">
        <v>5</v>
      </c>
      <c r="F116" s="2"/>
      <c r="G116" s="3">
        <f>Transactions[[#This Row],[Credit (Income)]]-Transactions[[#This Row],[Debit (Spend)]]</f>
        <v>-5</v>
      </c>
      <c r="H116" t="s">
        <v>20</v>
      </c>
      <c r="I116" s="3" t="str">
        <f>_xlfn.XLOOKUP(Transactions[[#This Row],[Subcategory]],categories[Subcategory],categories[Category],"Add Subcategory")</f>
        <v>Dining Out</v>
      </c>
      <c r="J116" s="3" t="str">
        <f>_xlfn.XLOOKUP(Transactions[[#This Row],[Subcategory]],categories[Subcategory],categories[Category Type],"Add Subcategory")</f>
        <v>Expense</v>
      </c>
      <c r="M116" t="s">
        <v>20</v>
      </c>
    </row>
    <row r="117" spans="2:13" x14ac:dyDescent="0.35">
      <c r="B117" t="s">
        <v>12</v>
      </c>
      <c r="C117" s="1">
        <v>45725</v>
      </c>
      <c r="D117" t="s">
        <v>13</v>
      </c>
      <c r="E117" s="2">
        <v>100</v>
      </c>
      <c r="F117" s="2"/>
      <c r="G117" s="3">
        <f>Transactions[[#This Row],[Credit (Income)]]-Transactions[[#This Row],[Debit (Spend)]]</f>
        <v>-100</v>
      </c>
      <c r="H117" t="s">
        <v>14</v>
      </c>
      <c r="I117" s="3" t="str">
        <f>_xlfn.XLOOKUP(Transactions[[#This Row],[Subcategory]],categories[Subcategory],categories[Category],"Add Subcategory")</f>
        <v>Transfer</v>
      </c>
      <c r="J117" s="3" t="str">
        <f>_xlfn.XLOOKUP(Transactions[[#This Row],[Subcategory]],categories[Subcategory],categories[Category Type],"Add Subcategory")</f>
        <v>Not Reported</v>
      </c>
      <c r="M117" t="s">
        <v>14</v>
      </c>
    </row>
    <row r="118" spans="2:13" x14ac:dyDescent="0.35">
      <c r="B118" t="s">
        <v>18</v>
      </c>
      <c r="C118" s="1">
        <v>45726</v>
      </c>
      <c r="D118" t="s">
        <v>29</v>
      </c>
      <c r="E118" s="2">
        <v>78.900000000000006</v>
      </c>
      <c r="F118" s="2"/>
      <c r="G118" s="3">
        <f>Transactions[[#This Row],[Credit (Income)]]-Transactions[[#This Row],[Debit (Spend)]]</f>
        <v>-78.900000000000006</v>
      </c>
      <c r="H118" t="s">
        <v>30</v>
      </c>
      <c r="I118" s="3" t="str">
        <f>_xlfn.XLOOKUP(Transactions[[#This Row],[Subcategory]],categories[Subcategory],categories[Category],"Add Subcategory")</f>
        <v>Transport</v>
      </c>
      <c r="J118" s="3" t="str">
        <f>_xlfn.XLOOKUP(Transactions[[#This Row],[Subcategory]],categories[Subcategory],categories[Category Type],"Add Subcategory")</f>
        <v>Expense</v>
      </c>
      <c r="M118" t="s">
        <v>30</v>
      </c>
    </row>
    <row r="119" spans="2:13" x14ac:dyDescent="0.35">
      <c r="B119" t="s">
        <v>18</v>
      </c>
      <c r="C119" s="1">
        <v>45726</v>
      </c>
      <c r="D119" t="s">
        <v>19</v>
      </c>
      <c r="E119" s="2">
        <v>5</v>
      </c>
      <c r="F119" s="2"/>
      <c r="G119" s="3">
        <f>Transactions[[#This Row],[Credit (Income)]]-Transactions[[#This Row],[Debit (Spend)]]</f>
        <v>-5</v>
      </c>
      <c r="H119" t="s">
        <v>20</v>
      </c>
      <c r="I119" s="3" t="str">
        <f>_xlfn.XLOOKUP(Transactions[[#This Row],[Subcategory]],categories[Subcategory],categories[Category],"Add Subcategory")</f>
        <v>Dining Out</v>
      </c>
      <c r="J119" s="3" t="str">
        <f>_xlfn.XLOOKUP(Transactions[[#This Row],[Subcategory]],categories[Subcategory],categories[Category Type],"Add Subcategory")</f>
        <v>Expense</v>
      </c>
      <c r="M119" t="s">
        <v>20</v>
      </c>
    </row>
    <row r="120" spans="2:13" x14ac:dyDescent="0.35">
      <c r="B120" t="s">
        <v>18</v>
      </c>
      <c r="C120" s="1">
        <v>45727</v>
      </c>
      <c r="D120" t="s">
        <v>19</v>
      </c>
      <c r="E120" s="2">
        <v>5</v>
      </c>
      <c r="F120" s="2"/>
      <c r="G120" s="3">
        <f>Transactions[[#This Row],[Credit (Income)]]-Transactions[[#This Row],[Debit (Spend)]]</f>
        <v>-5</v>
      </c>
      <c r="H120" t="s">
        <v>20</v>
      </c>
      <c r="I120" s="3" t="str">
        <f>_xlfn.XLOOKUP(Transactions[[#This Row],[Subcategory]],categories[Subcategory],categories[Category],"Add Subcategory")</f>
        <v>Dining Out</v>
      </c>
      <c r="J120" s="3" t="str">
        <f>_xlfn.XLOOKUP(Transactions[[#This Row],[Subcategory]],categories[Subcategory],categories[Category Type],"Add Subcategory")</f>
        <v>Expense</v>
      </c>
      <c r="M120" t="s">
        <v>20</v>
      </c>
    </row>
    <row r="121" spans="2:13" x14ac:dyDescent="0.35">
      <c r="B121" t="s">
        <v>18</v>
      </c>
      <c r="C121" s="1">
        <v>45728</v>
      </c>
      <c r="D121" t="s">
        <v>25</v>
      </c>
      <c r="E121" s="2">
        <v>137</v>
      </c>
      <c r="F121" s="2"/>
      <c r="G121" s="3">
        <f>Transactions[[#This Row],[Credit (Income)]]-Transactions[[#This Row],[Debit (Spend)]]</f>
        <v>-137</v>
      </c>
      <c r="H121" t="s">
        <v>26</v>
      </c>
      <c r="I121" s="3" t="str">
        <f>_xlfn.XLOOKUP(Transactions[[#This Row],[Subcategory]],categories[Subcategory],categories[Category],"Add Subcategory")</f>
        <v>Living Expenses</v>
      </c>
      <c r="J121" s="3" t="str">
        <f>_xlfn.XLOOKUP(Transactions[[#This Row],[Subcategory]],categories[Subcategory],categories[Category Type],"Add Subcategory")</f>
        <v>Expense</v>
      </c>
      <c r="M121" t="s">
        <v>26</v>
      </c>
    </row>
    <row r="122" spans="2:13" x14ac:dyDescent="0.35">
      <c r="B122" t="s">
        <v>18</v>
      </c>
      <c r="C122" s="1">
        <v>45728</v>
      </c>
      <c r="D122" t="s">
        <v>19</v>
      </c>
      <c r="E122" s="2">
        <v>5</v>
      </c>
      <c r="F122" s="2"/>
      <c r="G122" s="3">
        <f>Transactions[[#This Row],[Credit (Income)]]-Transactions[[#This Row],[Debit (Spend)]]</f>
        <v>-5</v>
      </c>
      <c r="H122" t="s">
        <v>20</v>
      </c>
      <c r="I122" s="3" t="str">
        <f>_xlfn.XLOOKUP(Transactions[[#This Row],[Subcategory]],categories[Subcategory],categories[Category],"Add Subcategory")</f>
        <v>Dining Out</v>
      </c>
      <c r="J122" s="3" t="str">
        <f>_xlfn.XLOOKUP(Transactions[[#This Row],[Subcategory]],categories[Subcategory],categories[Category Type],"Add Subcategory")</f>
        <v>Expense</v>
      </c>
      <c r="M122" t="s">
        <v>20</v>
      </c>
    </row>
    <row r="123" spans="2:13" x14ac:dyDescent="0.35">
      <c r="B123" t="s">
        <v>18</v>
      </c>
      <c r="C123" s="1">
        <v>45729</v>
      </c>
      <c r="D123" t="s">
        <v>19</v>
      </c>
      <c r="E123" s="2">
        <v>5</v>
      </c>
      <c r="F123" s="2"/>
      <c r="G123" s="3">
        <f>Transactions[[#This Row],[Credit (Income)]]-Transactions[[#This Row],[Debit (Spend)]]</f>
        <v>-5</v>
      </c>
      <c r="H123" t="s">
        <v>20</v>
      </c>
      <c r="I123" s="3" t="str">
        <f>_xlfn.XLOOKUP(Transactions[[#This Row],[Subcategory]],categories[Subcategory],categories[Category],"Add Subcategory")</f>
        <v>Dining Out</v>
      </c>
      <c r="J123" s="3" t="str">
        <f>_xlfn.XLOOKUP(Transactions[[#This Row],[Subcategory]],categories[Subcategory],categories[Category Type],"Add Subcategory")</f>
        <v>Expense</v>
      </c>
      <c r="M123" t="s">
        <v>20</v>
      </c>
    </row>
    <row r="124" spans="2:13" x14ac:dyDescent="0.35">
      <c r="B124" t="s">
        <v>18</v>
      </c>
      <c r="C124" s="1">
        <v>45729</v>
      </c>
      <c r="D124" t="s">
        <v>31</v>
      </c>
      <c r="E124" s="2">
        <v>41.8</v>
      </c>
      <c r="F124" s="2"/>
      <c r="G124" s="3">
        <f>Transactions[[#This Row],[Credit (Income)]]-Transactions[[#This Row],[Debit (Spend)]]</f>
        <v>-41.8</v>
      </c>
      <c r="H124" t="s">
        <v>32</v>
      </c>
      <c r="I124" s="3" t="str">
        <f>_xlfn.XLOOKUP(Transactions[[#This Row],[Subcategory]],categories[Subcategory],categories[Category],"Add Subcategory")</f>
        <v>Discretionary</v>
      </c>
      <c r="J124" s="3" t="str">
        <f>_xlfn.XLOOKUP(Transactions[[#This Row],[Subcategory]],categories[Subcategory],categories[Category Type],"Add Subcategory")</f>
        <v>Expense</v>
      </c>
      <c r="M124" t="s">
        <v>32</v>
      </c>
    </row>
    <row r="125" spans="2:13" x14ac:dyDescent="0.35">
      <c r="B125" t="s">
        <v>18</v>
      </c>
      <c r="C125" s="1">
        <v>45729</v>
      </c>
      <c r="D125" t="s">
        <v>33</v>
      </c>
      <c r="E125" s="2">
        <v>99.9</v>
      </c>
      <c r="F125" s="2"/>
      <c r="G125" s="3">
        <f>Transactions[[#This Row],[Credit (Income)]]-Transactions[[#This Row],[Debit (Spend)]]</f>
        <v>-99.9</v>
      </c>
      <c r="H125" t="s">
        <v>34</v>
      </c>
      <c r="I125" s="3" t="str">
        <f>_xlfn.XLOOKUP(Transactions[[#This Row],[Subcategory]],categories[Subcategory],categories[Category],"Add Subcategory")</f>
        <v>Discretionary</v>
      </c>
      <c r="J125" s="3" t="str">
        <f>_xlfn.XLOOKUP(Transactions[[#This Row],[Subcategory]],categories[Subcategory],categories[Category Type],"Add Subcategory")</f>
        <v>Expense</v>
      </c>
      <c r="M125" t="s">
        <v>34</v>
      </c>
    </row>
    <row r="126" spans="2:13" x14ac:dyDescent="0.35">
      <c r="B126" t="s">
        <v>18</v>
      </c>
      <c r="C126" s="1">
        <v>45729</v>
      </c>
      <c r="D126" t="s">
        <v>35</v>
      </c>
      <c r="E126" s="2">
        <v>54</v>
      </c>
      <c r="F126" s="2"/>
      <c r="G126" s="3">
        <f>Transactions[[#This Row],[Credit (Income)]]-Transactions[[#This Row],[Debit (Spend)]]</f>
        <v>-54</v>
      </c>
      <c r="H126" t="s">
        <v>36</v>
      </c>
      <c r="I126" s="3" t="str">
        <f>_xlfn.XLOOKUP(Transactions[[#This Row],[Subcategory]],categories[Subcategory],categories[Category],"Add Subcategory")</f>
        <v>Dining Out</v>
      </c>
      <c r="J126" s="3" t="str">
        <f>_xlfn.XLOOKUP(Transactions[[#This Row],[Subcategory]],categories[Subcategory],categories[Category Type],"Add Subcategory")</f>
        <v>Expense</v>
      </c>
      <c r="M126" t="s">
        <v>36</v>
      </c>
    </row>
    <row r="127" spans="2:13" x14ac:dyDescent="0.35">
      <c r="B127" t="s">
        <v>18</v>
      </c>
      <c r="C127" s="1">
        <v>45730</v>
      </c>
      <c r="D127" t="s">
        <v>37</v>
      </c>
      <c r="E127" s="2">
        <v>30</v>
      </c>
      <c r="F127" s="2"/>
      <c r="G127" s="3">
        <f>Transactions[[#This Row],[Credit (Income)]]-Transactions[[#This Row],[Debit (Spend)]]</f>
        <v>-30</v>
      </c>
      <c r="H127" t="s">
        <v>38</v>
      </c>
      <c r="I127" s="3" t="str">
        <f>_xlfn.XLOOKUP(Transactions[[#This Row],[Subcategory]],categories[Subcategory],categories[Category],"Add Subcategory")</f>
        <v>Transport</v>
      </c>
      <c r="J127" s="3" t="str">
        <f>_xlfn.XLOOKUP(Transactions[[#This Row],[Subcategory]],categories[Subcategory],categories[Category Type],"Add Subcategory")</f>
        <v>Expense</v>
      </c>
      <c r="M127" t="s">
        <v>38</v>
      </c>
    </row>
    <row r="128" spans="2:13" x14ac:dyDescent="0.35">
      <c r="B128" t="s">
        <v>12</v>
      </c>
      <c r="C128" s="1">
        <v>45731</v>
      </c>
      <c r="D128" t="s">
        <v>39</v>
      </c>
      <c r="E128" s="2">
        <v>30</v>
      </c>
      <c r="F128" s="2"/>
      <c r="G128" s="3">
        <f>Transactions[[#This Row],[Credit (Income)]]-Transactions[[#This Row],[Debit (Spend)]]</f>
        <v>-30</v>
      </c>
      <c r="H128" t="s">
        <v>40</v>
      </c>
      <c r="I128" s="3" t="str">
        <f>_xlfn.XLOOKUP(Transactions[[#This Row],[Subcategory]],categories[Subcategory],categories[Category],"Add Subcategory")</f>
        <v>Discretionary</v>
      </c>
      <c r="J128" s="3" t="str">
        <f>_xlfn.XLOOKUP(Transactions[[#This Row],[Subcategory]],categories[Subcategory],categories[Category Type],"Add Subcategory")</f>
        <v>Expense</v>
      </c>
      <c r="M128" t="s">
        <v>40</v>
      </c>
    </row>
    <row r="129" spans="2:13" x14ac:dyDescent="0.35">
      <c r="B129" t="s">
        <v>18</v>
      </c>
      <c r="C129" s="1">
        <v>45731</v>
      </c>
      <c r="D129" t="s">
        <v>19</v>
      </c>
      <c r="E129" s="2">
        <v>5</v>
      </c>
      <c r="F129" s="2"/>
      <c r="G129" s="3">
        <f>Transactions[[#This Row],[Credit (Income)]]-Transactions[[#This Row],[Debit (Spend)]]</f>
        <v>-5</v>
      </c>
      <c r="H129" t="s">
        <v>20</v>
      </c>
      <c r="I129" s="3" t="str">
        <f>_xlfn.XLOOKUP(Transactions[[#This Row],[Subcategory]],categories[Subcategory],categories[Category],"Add Subcategory")</f>
        <v>Dining Out</v>
      </c>
      <c r="J129" s="3" t="str">
        <f>_xlfn.XLOOKUP(Transactions[[#This Row],[Subcategory]],categories[Subcategory],categories[Category Type],"Add Subcategory")</f>
        <v>Expense</v>
      </c>
      <c r="M129" t="s">
        <v>20</v>
      </c>
    </row>
    <row r="130" spans="2:13" x14ac:dyDescent="0.35">
      <c r="B130" t="s">
        <v>18</v>
      </c>
      <c r="C130" s="1">
        <v>45732</v>
      </c>
      <c r="D130" t="s">
        <v>19</v>
      </c>
      <c r="E130" s="2">
        <v>5</v>
      </c>
      <c r="F130" s="2"/>
      <c r="G130" s="3">
        <f>Transactions[[#This Row],[Credit (Income)]]-Transactions[[#This Row],[Debit (Spend)]]</f>
        <v>-5</v>
      </c>
      <c r="H130" t="s">
        <v>20</v>
      </c>
      <c r="I130" s="3" t="str">
        <f>_xlfn.XLOOKUP(Transactions[[#This Row],[Subcategory]],categories[Subcategory],categories[Category],"Add Subcategory")</f>
        <v>Dining Out</v>
      </c>
      <c r="J130" s="3" t="str">
        <f>_xlfn.XLOOKUP(Transactions[[#This Row],[Subcategory]],categories[Subcategory],categories[Category Type],"Add Subcategory")</f>
        <v>Expense</v>
      </c>
      <c r="M130" t="s">
        <v>20</v>
      </c>
    </row>
    <row r="131" spans="2:13" x14ac:dyDescent="0.35">
      <c r="B131" t="s">
        <v>12</v>
      </c>
      <c r="C131" s="1">
        <v>45732</v>
      </c>
      <c r="D131" t="s">
        <v>55</v>
      </c>
      <c r="E131" s="2">
        <v>75</v>
      </c>
      <c r="F131" s="2"/>
      <c r="G131" s="3">
        <f>Transactions[[#This Row],[Credit (Income)]]-Transactions[[#This Row],[Debit (Spend)]]</f>
        <v>-75</v>
      </c>
      <c r="H131" t="s">
        <v>56</v>
      </c>
      <c r="I131" s="3" t="str">
        <f>_xlfn.XLOOKUP(Transactions[[#This Row],[Subcategory]],categories[Subcategory],categories[Category],"Add Subcategory")</f>
        <v>Medical</v>
      </c>
      <c r="J131" s="3" t="str">
        <f>_xlfn.XLOOKUP(Transactions[[#This Row],[Subcategory]],categories[Subcategory],categories[Category Type],"Add Subcategory")</f>
        <v>Expense</v>
      </c>
      <c r="M131" t="s">
        <v>56</v>
      </c>
    </row>
    <row r="132" spans="2:13" x14ac:dyDescent="0.35">
      <c r="B132" t="s">
        <v>12</v>
      </c>
      <c r="C132" s="1">
        <v>45732</v>
      </c>
      <c r="D132" t="s">
        <v>43</v>
      </c>
      <c r="E132" s="2">
        <v>40</v>
      </c>
      <c r="F132" s="2"/>
      <c r="G132" s="3">
        <f>Transactions[[#This Row],[Credit (Income)]]-Transactions[[#This Row],[Debit (Spend)]]</f>
        <v>-40</v>
      </c>
      <c r="H132" t="s">
        <v>44</v>
      </c>
      <c r="I132" s="3" t="str">
        <f>_xlfn.XLOOKUP(Transactions[[#This Row],[Subcategory]],categories[Subcategory],categories[Category],"Add Subcategory")</f>
        <v>Living Expenses</v>
      </c>
      <c r="J132" s="3" t="str">
        <f>_xlfn.XLOOKUP(Transactions[[#This Row],[Subcategory]],categories[Subcategory],categories[Category Type],"Add Subcategory")</f>
        <v>Expense</v>
      </c>
      <c r="M132" t="s">
        <v>44</v>
      </c>
    </row>
    <row r="133" spans="2:13" x14ac:dyDescent="0.35">
      <c r="B133" t="s">
        <v>18</v>
      </c>
      <c r="C133" s="1">
        <v>45733</v>
      </c>
      <c r="D133" t="s">
        <v>45</v>
      </c>
      <c r="E133" s="2">
        <v>46.8</v>
      </c>
      <c r="F133" s="2"/>
      <c r="G133" s="3">
        <f>Transactions[[#This Row],[Credit (Income)]]-Transactions[[#This Row],[Debit (Spend)]]</f>
        <v>-46.8</v>
      </c>
      <c r="H133" t="s">
        <v>46</v>
      </c>
      <c r="I133" s="3" t="str">
        <f>_xlfn.XLOOKUP(Transactions[[#This Row],[Subcategory]],categories[Subcategory],categories[Category],"Add Subcategory")</f>
        <v>Discretionary</v>
      </c>
      <c r="J133" s="3" t="str">
        <f>_xlfn.XLOOKUP(Transactions[[#This Row],[Subcategory]],categories[Subcategory],categories[Category Type],"Add Subcategory")</f>
        <v>Expense</v>
      </c>
      <c r="M133" t="s">
        <v>46</v>
      </c>
    </row>
    <row r="134" spans="2:13" x14ac:dyDescent="0.35">
      <c r="B134" t="s">
        <v>18</v>
      </c>
      <c r="C134" s="1">
        <v>45733</v>
      </c>
      <c r="D134" t="s">
        <v>47</v>
      </c>
      <c r="E134" s="2">
        <v>35</v>
      </c>
      <c r="F134" s="2"/>
      <c r="G134" s="3">
        <f>Transactions[[#This Row],[Credit (Income)]]-Transactions[[#This Row],[Debit (Spend)]]</f>
        <v>-35</v>
      </c>
      <c r="H134" t="s">
        <v>32</v>
      </c>
      <c r="I134" s="3" t="str">
        <f>_xlfn.XLOOKUP(Transactions[[#This Row],[Subcategory]],categories[Subcategory],categories[Category],"Add Subcategory")</f>
        <v>Discretionary</v>
      </c>
      <c r="J134" s="3" t="str">
        <f>_xlfn.XLOOKUP(Transactions[[#This Row],[Subcategory]],categories[Subcategory],categories[Category Type],"Add Subcategory")</f>
        <v>Expense</v>
      </c>
      <c r="M134" t="s">
        <v>32</v>
      </c>
    </row>
    <row r="135" spans="2:13" x14ac:dyDescent="0.35">
      <c r="B135" t="s">
        <v>18</v>
      </c>
      <c r="C135" s="1">
        <v>45733</v>
      </c>
      <c r="D135" t="s">
        <v>19</v>
      </c>
      <c r="E135" s="2">
        <v>5</v>
      </c>
      <c r="F135" s="2"/>
      <c r="G135" s="3">
        <f>Transactions[[#This Row],[Credit (Income)]]-Transactions[[#This Row],[Debit (Spend)]]</f>
        <v>-5</v>
      </c>
      <c r="H135" t="s">
        <v>20</v>
      </c>
      <c r="I135" s="3" t="str">
        <f>_xlfn.XLOOKUP(Transactions[[#This Row],[Subcategory]],categories[Subcategory],categories[Category],"Add Subcategory")</f>
        <v>Dining Out</v>
      </c>
      <c r="J135" s="3" t="str">
        <f>_xlfn.XLOOKUP(Transactions[[#This Row],[Subcategory]],categories[Subcategory],categories[Category Type],"Add Subcategory")</f>
        <v>Expense</v>
      </c>
      <c r="M135" t="s">
        <v>20</v>
      </c>
    </row>
    <row r="136" spans="2:13" x14ac:dyDescent="0.35">
      <c r="B136" t="s">
        <v>18</v>
      </c>
      <c r="C136" s="1">
        <v>45734</v>
      </c>
      <c r="D136" t="s">
        <v>19</v>
      </c>
      <c r="E136" s="2">
        <v>5</v>
      </c>
      <c r="F136" s="2"/>
      <c r="G136" s="3">
        <f>Transactions[[#This Row],[Credit (Income)]]-Transactions[[#This Row],[Debit (Spend)]]</f>
        <v>-5</v>
      </c>
      <c r="H136" t="s">
        <v>20</v>
      </c>
      <c r="I136" s="3" t="str">
        <f>_xlfn.XLOOKUP(Transactions[[#This Row],[Subcategory]],categories[Subcategory],categories[Category],"Add Subcategory")</f>
        <v>Dining Out</v>
      </c>
      <c r="J136" s="3" t="str">
        <f>_xlfn.XLOOKUP(Transactions[[#This Row],[Subcategory]],categories[Subcategory],categories[Category Type],"Add Subcategory")</f>
        <v>Expense</v>
      </c>
      <c r="M136" t="s">
        <v>20</v>
      </c>
    </row>
    <row r="137" spans="2:13" x14ac:dyDescent="0.35">
      <c r="B137" t="s">
        <v>18</v>
      </c>
      <c r="C137" s="1">
        <v>45735</v>
      </c>
      <c r="D137" t="s">
        <v>19</v>
      </c>
      <c r="E137" s="2">
        <v>5</v>
      </c>
      <c r="F137" s="2"/>
      <c r="G137" s="3">
        <f>Transactions[[#This Row],[Credit (Income)]]-Transactions[[#This Row],[Debit (Spend)]]</f>
        <v>-5</v>
      </c>
      <c r="H137" t="s">
        <v>20</v>
      </c>
      <c r="I137" s="3" t="str">
        <f>_xlfn.XLOOKUP(Transactions[[#This Row],[Subcategory]],categories[Subcategory],categories[Category],"Add Subcategory")</f>
        <v>Dining Out</v>
      </c>
      <c r="J137" s="3" t="str">
        <f>_xlfn.XLOOKUP(Transactions[[#This Row],[Subcategory]],categories[Subcategory],categories[Category Type],"Add Subcategory")</f>
        <v>Expense</v>
      </c>
      <c r="M137" t="s">
        <v>20</v>
      </c>
    </row>
    <row r="138" spans="2:13" x14ac:dyDescent="0.35">
      <c r="B138" t="s">
        <v>18</v>
      </c>
      <c r="C138" s="1">
        <v>45735</v>
      </c>
      <c r="D138" t="s">
        <v>25</v>
      </c>
      <c r="E138" s="2">
        <v>171.9</v>
      </c>
      <c r="F138" s="2"/>
      <c r="G138" s="3">
        <f>Transactions[[#This Row],[Credit (Income)]]-Transactions[[#This Row],[Debit (Spend)]]</f>
        <v>-171.9</v>
      </c>
      <c r="H138" t="s">
        <v>26</v>
      </c>
      <c r="I138" s="3" t="str">
        <f>_xlfn.XLOOKUP(Transactions[[#This Row],[Subcategory]],categories[Subcategory],categories[Category],"Add Subcategory")</f>
        <v>Living Expenses</v>
      </c>
      <c r="J138" s="3" t="str">
        <f>_xlfn.XLOOKUP(Transactions[[#This Row],[Subcategory]],categories[Subcategory],categories[Category Type],"Add Subcategory")</f>
        <v>Expense</v>
      </c>
      <c r="M138" t="s">
        <v>26</v>
      </c>
    </row>
    <row r="139" spans="2:13" x14ac:dyDescent="0.35">
      <c r="B139" t="s">
        <v>18</v>
      </c>
      <c r="C139" s="1">
        <v>45736</v>
      </c>
      <c r="D139" t="s">
        <v>48</v>
      </c>
      <c r="E139" s="2">
        <v>39</v>
      </c>
      <c r="F139" s="2"/>
      <c r="G139" s="3">
        <f>Transactions[[#This Row],[Credit (Income)]]-Transactions[[#This Row],[Debit (Spend)]]</f>
        <v>-39</v>
      </c>
      <c r="H139" t="s">
        <v>36</v>
      </c>
      <c r="I139" s="3" t="str">
        <f>_xlfn.XLOOKUP(Transactions[[#This Row],[Subcategory]],categories[Subcategory],categories[Category],"Add Subcategory")</f>
        <v>Dining Out</v>
      </c>
      <c r="J139" s="3" t="str">
        <f>_xlfn.XLOOKUP(Transactions[[#This Row],[Subcategory]],categories[Subcategory],categories[Category Type],"Add Subcategory")</f>
        <v>Expense</v>
      </c>
      <c r="M139" t="s">
        <v>36</v>
      </c>
    </row>
    <row r="140" spans="2:13" x14ac:dyDescent="0.35">
      <c r="B140" t="s">
        <v>18</v>
      </c>
      <c r="C140" s="1">
        <v>45737</v>
      </c>
      <c r="D140" t="s">
        <v>49</v>
      </c>
      <c r="E140" s="2">
        <v>14</v>
      </c>
      <c r="F140" s="2"/>
      <c r="G140" s="3">
        <f>Transactions[[#This Row],[Credit (Income)]]-Transactions[[#This Row],[Debit (Spend)]]</f>
        <v>-14</v>
      </c>
      <c r="H140" t="s">
        <v>36</v>
      </c>
      <c r="I140" s="3" t="str">
        <f>_xlfn.XLOOKUP(Transactions[[#This Row],[Subcategory]],categories[Subcategory],categories[Category],"Add Subcategory")</f>
        <v>Dining Out</v>
      </c>
      <c r="J140" s="3" t="str">
        <f>_xlfn.XLOOKUP(Transactions[[#This Row],[Subcategory]],categories[Subcategory],categories[Category Type],"Add Subcategory")</f>
        <v>Expense</v>
      </c>
      <c r="M140" t="s">
        <v>36</v>
      </c>
    </row>
    <row r="141" spans="2:13" x14ac:dyDescent="0.35">
      <c r="B141" t="s">
        <v>12</v>
      </c>
      <c r="C141" s="1">
        <v>45738</v>
      </c>
      <c r="D141" t="s">
        <v>50</v>
      </c>
      <c r="E141" s="2">
        <v>55</v>
      </c>
      <c r="F141" s="2"/>
      <c r="G141" s="3">
        <f>Transactions[[#This Row],[Credit (Income)]]-Transactions[[#This Row],[Debit (Spend)]]</f>
        <v>-55</v>
      </c>
      <c r="H141" t="s">
        <v>51</v>
      </c>
      <c r="I141" s="3" t="str">
        <f>_xlfn.XLOOKUP(Transactions[[#This Row],[Subcategory]],categories[Subcategory],categories[Category],"Add Subcategory")</f>
        <v>Charity</v>
      </c>
      <c r="J141" s="3" t="str">
        <f>_xlfn.XLOOKUP(Transactions[[#This Row],[Subcategory]],categories[Subcategory],categories[Category Type],"Add Subcategory")</f>
        <v>Expense</v>
      </c>
      <c r="M141" t="s">
        <v>51</v>
      </c>
    </row>
    <row r="142" spans="2:13" x14ac:dyDescent="0.35">
      <c r="B142" t="s">
        <v>18</v>
      </c>
      <c r="C142" s="1">
        <v>45738</v>
      </c>
      <c r="D142" t="s">
        <v>29</v>
      </c>
      <c r="E142" s="2">
        <v>65</v>
      </c>
      <c r="F142" s="2"/>
      <c r="G142" s="3">
        <f>Transactions[[#This Row],[Credit (Income)]]-Transactions[[#This Row],[Debit (Spend)]]</f>
        <v>-65</v>
      </c>
      <c r="H142" t="s">
        <v>30</v>
      </c>
      <c r="I142" s="3" t="str">
        <f>_xlfn.XLOOKUP(Transactions[[#This Row],[Subcategory]],categories[Subcategory],categories[Category],"Add Subcategory")</f>
        <v>Transport</v>
      </c>
      <c r="J142" s="3" t="str">
        <f>_xlfn.XLOOKUP(Transactions[[#This Row],[Subcategory]],categories[Subcategory],categories[Category Type],"Add Subcategory")</f>
        <v>Expense</v>
      </c>
      <c r="M142" t="s">
        <v>30</v>
      </c>
    </row>
    <row r="143" spans="2:13" x14ac:dyDescent="0.35">
      <c r="B143" t="s">
        <v>18</v>
      </c>
      <c r="C143" s="1">
        <v>45738</v>
      </c>
      <c r="D143" t="s">
        <v>19</v>
      </c>
      <c r="E143" s="2">
        <v>5</v>
      </c>
      <c r="F143" s="2"/>
      <c r="G143" s="3">
        <f>Transactions[[#This Row],[Credit (Income)]]-Transactions[[#This Row],[Debit (Spend)]]</f>
        <v>-5</v>
      </c>
      <c r="H143" t="s">
        <v>20</v>
      </c>
      <c r="I143" s="3" t="str">
        <f>_xlfn.XLOOKUP(Transactions[[#This Row],[Subcategory]],categories[Subcategory],categories[Category],"Add Subcategory")</f>
        <v>Dining Out</v>
      </c>
      <c r="J143" s="3" t="str">
        <f>_xlfn.XLOOKUP(Transactions[[#This Row],[Subcategory]],categories[Subcategory],categories[Category Type],"Add Subcategory")</f>
        <v>Expense</v>
      </c>
      <c r="M143" t="s">
        <v>20</v>
      </c>
    </row>
    <row r="144" spans="2:13" x14ac:dyDescent="0.35">
      <c r="B144" t="s">
        <v>18</v>
      </c>
      <c r="C144" s="1">
        <v>45739</v>
      </c>
      <c r="D144" t="s">
        <v>19</v>
      </c>
      <c r="E144" s="2">
        <v>5</v>
      </c>
      <c r="F144" s="2"/>
      <c r="G144" s="3">
        <f>Transactions[[#This Row],[Credit (Income)]]-Transactions[[#This Row],[Debit (Spend)]]</f>
        <v>-5</v>
      </c>
      <c r="H144" t="s">
        <v>20</v>
      </c>
      <c r="I144" s="3" t="str">
        <f>_xlfn.XLOOKUP(Transactions[[#This Row],[Subcategory]],categories[Subcategory],categories[Category],"Add Subcategory")</f>
        <v>Dining Out</v>
      </c>
      <c r="J144" s="3" t="str">
        <f>_xlfn.XLOOKUP(Transactions[[#This Row],[Subcategory]],categories[Subcategory],categories[Category Type],"Add Subcategory")</f>
        <v>Expense</v>
      </c>
      <c r="M144" t="s">
        <v>20</v>
      </c>
    </row>
    <row r="145" spans="2:13" x14ac:dyDescent="0.35">
      <c r="B145" t="s">
        <v>18</v>
      </c>
      <c r="C145" s="1">
        <v>45740</v>
      </c>
      <c r="D145" t="s">
        <v>19</v>
      </c>
      <c r="E145" s="2">
        <v>5</v>
      </c>
      <c r="F145" s="2"/>
      <c r="G145" s="3">
        <f>Transactions[[#This Row],[Credit (Income)]]-Transactions[[#This Row],[Debit (Spend)]]</f>
        <v>-5</v>
      </c>
      <c r="H145" t="s">
        <v>20</v>
      </c>
      <c r="I145" s="3" t="str">
        <f>_xlfn.XLOOKUP(Transactions[[#This Row],[Subcategory]],categories[Subcategory],categories[Category],"Add Subcategory")</f>
        <v>Dining Out</v>
      </c>
      <c r="J145" s="3" t="str">
        <f>_xlfn.XLOOKUP(Transactions[[#This Row],[Subcategory]],categories[Subcategory],categories[Category Type],"Add Subcategory")</f>
        <v>Expense</v>
      </c>
      <c r="M145" t="s">
        <v>20</v>
      </c>
    </row>
    <row r="146" spans="2:13" x14ac:dyDescent="0.35">
      <c r="B146" t="s">
        <v>18</v>
      </c>
      <c r="C146" s="1">
        <v>45741</v>
      </c>
      <c r="D146" t="s">
        <v>19</v>
      </c>
      <c r="E146" s="2">
        <v>5</v>
      </c>
      <c r="F146" s="2"/>
      <c r="G146" s="3">
        <f>Transactions[[#This Row],[Credit (Income)]]-Transactions[[#This Row],[Debit (Spend)]]</f>
        <v>-5</v>
      </c>
      <c r="H146" t="s">
        <v>20</v>
      </c>
      <c r="I146" s="3" t="str">
        <f>_xlfn.XLOOKUP(Transactions[[#This Row],[Subcategory]],categories[Subcategory],categories[Category],"Add Subcategory")</f>
        <v>Dining Out</v>
      </c>
      <c r="J146" s="3" t="str">
        <f>_xlfn.XLOOKUP(Transactions[[#This Row],[Subcategory]],categories[Subcategory],categories[Category Type],"Add Subcategory")</f>
        <v>Expense</v>
      </c>
      <c r="M146" t="s">
        <v>20</v>
      </c>
    </row>
    <row r="147" spans="2:13" x14ac:dyDescent="0.35">
      <c r="B147" t="s">
        <v>18</v>
      </c>
      <c r="C147" s="1">
        <v>45742</v>
      </c>
      <c r="D147" t="s">
        <v>19</v>
      </c>
      <c r="E147" s="2">
        <v>5</v>
      </c>
      <c r="F147" s="2"/>
      <c r="G147" s="3">
        <f>Transactions[[#This Row],[Credit (Income)]]-Transactions[[#This Row],[Debit (Spend)]]</f>
        <v>-5</v>
      </c>
      <c r="H147" t="s">
        <v>20</v>
      </c>
      <c r="I147" s="3" t="str">
        <f>_xlfn.XLOOKUP(Transactions[[#This Row],[Subcategory]],categories[Subcategory],categories[Category],"Add Subcategory")</f>
        <v>Dining Out</v>
      </c>
      <c r="J147" s="3" t="str">
        <f>_xlfn.XLOOKUP(Transactions[[#This Row],[Subcategory]],categories[Subcategory],categories[Category Type],"Add Subcategory")</f>
        <v>Expense</v>
      </c>
      <c r="M147" t="s">
        <v>20</v>
      </c>
    </row>
    <row r="148" spans="2:13" x14ac:dyDescent="0.35">
      <c r="B148" t="s">
        <v>18</v>
      </c>
      <c r="C148" s="1">
        <v>45742</v>
      </c>
      <c r="D148" t="s">
        <v>25</v>
      </c>
      <c r="E148" s="2">
        <v>209</v>
      </c>
      <c r="F148" s="2"/>
      <c r="G148" s="3">
        <f>Transactions[[#This Row],[Credit (Income)]]-Transactions[[#This Row],[Debit (Spend)]]</f>
        <v>-209</v>
      </c>
      <c r="H148" t="s">
        <v>26</v>
      </c>
      <c r="I148" s="3" t="str">
        <f>_xlfn.XLOOKUP(Transactions[[#This Row],[Subcategory]],categories[Subcategory],categories[Category],"Add Subcategory")</f>
        <v>Living Expenses</v>
      </c>
      <c r="J148" s="3" t="str">
        <f>_xlfn.XLOOKUP(Transactions[[#This Row],[Subcategory]],categories[Subcategory],categories[Category Type],"Add Subcategory")</f>
        <v>Expense</v>
      </c>
      <c r="M148" t="s">
        <v>26</v>
      </c>
    </row>
    <row r="149" spans="2:13" x14ac:dyDescent="0.35">
      <c r="B149" t="s">
        <v>18</v>
      </c>
      <c r="C149" s="1">
        <v>45743</v>
      </c>
      <c r="D149" t="s">
        <v>52</v>
      </c>
      <c r="E149" s="2">
        <v>127</v>
      </c>
      <c r="F149" s="2"/>
      <c r="G149" s="3">
        <f>Transactions[[#This Row],[Credit (Income)]]-Transactions[[#This Row],[Debit (Spend)]]</f>
        <v>-127</v>
      </c>
      <c r="H149" t="s">
        <v>34</v>
      </c>
      <c r="I149" s="3" t="str">
        <f>_xlfn.XLOOKUP(Transactions[[#This Row],[Subcategory]],categories[Subcategory],categories[Category],"Add Subcategory")</f>
        <v>Discretionary</v>
      </c>
      <c r="J149" s="3" t="str">
        <f>_xlfn.XLOOKUP(Transactions[[#This Row],[Subcategory]],categories[Subcategory],categories[Category Type],"Add Subcategory")</f>
        <v>Expense</v>
      </c>
      <c r="M149" t="s">
        <v>34</v>
      </c>
    </row>
    <row r="150" spans="2:13" x14ac:dyDescent="0.35">
      <c r="B150" t="s">
        <v>18</v>
      </c>
      <c r="C150" s="1">
        <v>45743</v>
      </c>
      <c r="D150" t="s">
        <v>57</v>
      </c>
      <c r="E150" s="2">
        <v>177.2</v>
      </c>
      <c r="F150" s="2"/>
      <c r="G150" s="3">
        <f>Transactions[[#This Row],[Credit (Income)]]-Transactions[[#This Row],[Debit (Spend)]]</f>
        <v>-177.2</v>
      </c>
      <c r="H150" t="s">
        <v>34</v>
      </c>
      <c r="I150" s="3" t="str">
        <f>_xlfn.XLOOKUP(Transactions[[#This Row],[Subcategory]],categories[Subcategory],categories[Category],"Add Subcategory")</f>
        <v>Discretionary</v>
      </c>
      <c r="J150" s="3" t="str">
        <f>_xlfn.XLOOKUP(Transactions[[#This Row],[Subcategory]],categories[Subcategory],categories[Category Type],"Add Subcategory")</f>
        <v>Expense</v>
      </c>
      <c r="M150" t="s">
        <v>34</v>
      </c>
    </row>
    <row r="151" spans="2:13" x14ac:dyDescent="0.35">
      <c r="B151" t="s">
        <v>18</v>
      </c>
      <c r="C151" s="1">
        <v>45744</v>
      </c>
      <c r="D151" t="s">
        <v>33</v>
      </c>
      <c r="E151" s="2">
        <v>147.1</v>
      </c>
      <c r="F151" s="2"/>
      <c r="G151" s="3">
        <f>Transactions[[#This Row],[Credit (Income)]]-Transactions[[#This Row],[Debit (Spend)]]</f>
        <v>-147.1</v>
      </c>
      <c r="H151" t="s">
        <v>34</v>
      </c>
      <c r="I151" s="3" t="str">
        <f>_xlfn.XLOOKUP(Transactions[[#This Row],[Subcategory]],categories[Subcategory],categories[Category],"Add Subcategory")</f>
        <v>Discretionary</v>
      </c>
      <c r="J151" s="3" t="str">
        <f>_xlfn.XLOOKUP(Transactions[[#This Row],[Subcategory]],categories[Subcategory],categories[Category Type],"Add Subcategory")</f>
        <v>Expense</v>
      </c>
      <c r="M151" t="s">
        <v>34</v>
      </c>
    </row>
    <row r="152" spans="2:13" x14ac:dyDescent="0.35">
      <c r="B152" t="s">
        <v>18</v>
      </c>
      <c r="C152" s="1">
        <v>45744</v>
      </c>
      <c r="D152" t="s">
        <v>37</v>
      </c>
      <c r="E152" s="2">
        <v>25</v>
      </c>
      <c r="F152" s="2"/>
      <c r="G152" s="3">
        <f>Transactions[[#This Row],[Credit (Income)]]-Transactions[[#This Row],[Debit (Spend)]]</f>
        <v>-25</v>
      </c>
      <c r="H152" t="s">
        <v>38</v>
      </c>
      <c r="I152" s="3" t="str">
        <f>_xlfn.XLOOKUP(Transactions[[#This Row],[Subcategory]],categories[Subcategory],categories[Category],"Add Subcategory")</f>
        <v>Transport</v>
      </c>
      <c r="J152" s="3" t="str">
        <f>_xlfn.XLOOKUP(Transactions[[#This Row],[Subcategory]],categories[Subcategory],categories[Category Type],"Add Subcategory")</f>
        <v>Expense</v>
      </c>
      <c r="M152" t="s">
        <v>38</v>
      </c>
    </row>
    <row r="153" spans="2:13" x14ac:dyDescent="0.35">
      <c r="B153" t="s">
        <v>18</v>
      </c>
      <c r="C153" s="1">
        <v>45745</v>
      </c>
      <c r="D153" t="s">
        <v>58</v>
      </c>
      <c r="E153" s="2">
        <v>15</v>
      </c>
      <c r="F153" s="2"/>
      <c r="G153" s="3">
        <f>Transactions[[#This Row],[Credit (Income)]]-Transactions[[#This Row],[Debit (Spend)]]</f>
        <v>-15</v>
      </c>
      <c r="H153" t="s">
        <v>36</v>
      </c>
      <c r="I153" s="3" t="str">
        <f>_xlfn.XLOOKUP(Transactions[[#This Row],[Subcategory]],categories[Subcategory],categories[Category],"Add Subcategory")</f>
        <v>Dining Out</v>
      </c>
      <c r="J153" s="3" t="str">
        <f>_xlfn.XLOOKUP(Transactions[[#This Row],[Subcategory]],categories[Subcategory],categories[Category Type],"Add Subcategory")</f>
        <v>Expense</v>
      </c>
      <c r="M153" t="s">
        <v>36</v>
      </c>
    </row>
    <row r="154" spans="2:13" x14ac:dyDescent="0.35">
      <c r="B154" t="s">
        <v>18</v>
      </c>
      <c r="C154" s="1">
        <v>45746</v>
      </c>
      <c r="D154" t="s">
        <v>19</v>
      </c>
      <c r="E154" s="2">
        <v>5</v>
      </c>
      <c r="F154" s="2"/>
      <c r="G154" s="3">
        <f>Transactions[[#This Row],[Credit (Income)]]-Transactions[[#This Row],[Debit (Spend)]]</f>
        <v>-5</v>
      </c>
      <c r="H154" t="s">
        <v>20</v>
      </c>
      <c r="I154" s="3" t="str">
        <f>_xlfn.XLOOKUP(Transactions[[#This Row],[Subcategory]],categories[Subcategory],categories[Category],"Add Subcategory")</f>
        <v>Dining Out</v>
      </c>
      <c r="J154" s="3" t="str">
        <f>_xlfn.XLOOKUP(Transactions[[#This Row],[Subcategory]],categories[Subcategory],categories[Category Type],"Add Subcategory")</f>
        <v>Expense</v>
      </c>
      <c r="M154" t="s">
        <v>20</v>
      </c>
    </row>
    <row r="155" spans="2:13" x14ac:dyDescent="0.35">
      <c r="B155" t="s">
        <v>18</v>
      </c>
      <c r="C155" s="1">
        <v>45747</v>
      </c>
      <c r="D155" t="s">
        <v>19</v>
      </c>
      <c r="E155" s="2">
        <v>5</v>
      </c>
      <c r="F155" s="2"/>
      <c r="G155" s="3">
        <f>Transactions[[#This Row],[Credit (Income)]]-Transactions[[#This Row],[Debit (Spend)]]</f>
        <v>-5</v>
      </c>
      <c r="H155" t="s">
        <v>20</v>
      </c>
      <c r="I155" s="3" t="str">
        <f>_xlfn.XLOOKUP(Transactions[[#This Row],[Subcategory]],categories[Subcategory],categories[Category],"Add Subcategory")</f>
        <v>Dining Out</v>
      </c>
      <c r="J155" s="3" t="str">
        <f>_xlfn.XLOOKUP(Transactions[[#This Row],[Subcategory]],categories[Subcategory],categories[Category Type],"Add Subcategory")</f>
        <v>Expense</v>
      </c>
      <c r="M155" t="s">
        <v>20</v>
      </c>
    </row>
    <row r="156" spans="2:13" x14ac:dyDescent="0.35">
      <c r="B156" t="s">
        <v>12</v>
      </c>
      <c r="C156" s="1">
        <v>45747</v>
      </c>
      <c r="D156" t="s">
        <v>59</v>
      </c>
      <c r="E156" s="2"/>
      <c r="F156" s="2">
        <v>1350</v>
      </c>
      <c r="G156" s="3">
        <f>Transactions[[#This Row],[Credit (Income)]]-Transactions[[#This Row],[Debit (Spend)]]</f>
        <v>1350</v>
      </c>
      <c r="H156" t="s">
        <v>60</v>
      </c>
      <c r="I156" s="3" t="str">
        <f>_xlfn.XLOOKUP(Transactions[[#This Row],[Subcategory]],categories[Subcategory],categories[Category],"Add Subcategory")</f>
        <v>Variable</v>
      </c>
      <c r="J156" s="3" t="str">
        <f>_xlfn.XLOOKUP(Transactions[[#This Row],[Subcategory]],categories[Subcategory],categories[Category Type],"Add Subcategory")</f>
        <v>Income</v>
      </c>
      <c r="M156" t="s">
        <v>60</v>
      </c>
    </row>
    <row r="157" spans="2:13" x14ac:dyDescent="0.35">
      <c r="B157" t="s">
        <v>12</v>
      </c>
      <c r="C157" s="1">
        <v>45748</v>
      </c>
      <c r="D157" t="s">
        <v>16</v>
      </c>
      <c r="E157" s="2"/>
      <c r="F157" s="2">
        <v>4000</v>
      </c>
      <c r="G157" s="3">
        <f>Transactions[[#This Row],[Credit (Income)]]-Transactions[[#This Row],[Debit (Spend)]]</f>
        <v>4000</v>
      </c>
      <c r="H157" t="s">
        <v>17</v>
      </c>
      <c r="I157" s="3" t="str">
        <f>_xlfn.XLOOKUP(Transactions[[#This Row],[Subcategory]],categories[Subcategory],categories[Category],"Add Subcategory")</f>
        <v>Fixed</v>
      </c>
      <c r="J157" s="3" t="str">
        <f>_xlfn.XLOOKUP(Transactions[[#This Row],[Subcategory]],categories[Subcategory],categories[Category Type],"Add Subcategory")</f>
        <v>Income</v>
      </c>
      <c r="M157" t="s">
        <v>17</v>
      </c>
    </row>
    <row r="158" spans="2:13" x14ac:dyDescent="0.35">
      <c r="B158" t="s">
        <v>9</v>
      </c>
      <c r="C158" s="1">
        <v>45748</v>
      </c>
      <c r="D158" t="s">
        <v>10</v>
      </c>
      <c r="E158" s="2"/>
      <c r="F158" s="2">
        <v>38</v>
      </c>
      <c r="G158" s="3">
        <f>Transactions[[#This Row],[Credit (Income)]]-Transactions[[#This Row],[Debit (Spend)]]</f>
        <v>38</v>
      </c>
      <c r="H158" t="s">
        <v>11</v>
      </c>
      <c r="I158" s="3" t="str">
        <f>_xlfn.XLOOKUP(Transactions[[#This Row],[Subcategory]],categories[Subcategory],categories[Category],"Add Subcategory")</f>
        <v>Variable</v>
      </c>
      <c r="J158" s="3" t="str">
        <f>_xlfn.XLOOKUP(Transactions[[#This Row],[Subcategory]],categories[Subcategory],categories[Category Type],"Add Subcategory")</f>
        <v>Income</v>
      </c>
      <c r="M158" t="s">
        <v>11</v>
      </c>
    </row>
    <row r="159" spans="2:13" x14ac:dyDescent="0.35">
      <c r="B159" t="s">
        <v>18</v>
      </c>
      <c r="C159" s="1">
        <v>45748</v>
      </c>
      <c r="D159" t="s">
        <v>19</v>
      </c>
      <c r="E159" s="2">
        <v>5</v>
      </c>
      <c r="F159" s="2"/>
      <c r="G159" s="3">
        <f>Transactions[[#This Row],[Credit (Income)]]-Transactions[[#This Row],[Debit (Spend)]]</f>
        <v>-5</v>
      </c>
      <c r="H159" t="s">
        <v>20</v>
      </c>
      <c r="I159" s="3" t="str">
        <f>_xlfn.XLOOKUP(Transactions[[#This Row],[Subcategory]],categories[Subcategory],categories[Category],"Add Subcategory")</f>
        <v>Dining Out</v>
      </c>
      <c r="J159" s="3" t="str">
        <f>_xlfn.XLOOKUP(Transactions[[#This Row],[Subcategory]],categories[Subcategory],categories[Category Type],"Add Subcategory")</f>
        <v>Expense</v>
      </c>
      <c r="M159" t="s">
        <v>20</v>
      </c>
    </row>
    <row r="160" spans="2:13" x14ac:dyDescent="0.35">
      <c r="B160" t="s">
        <v>9</v>
      </c>
      <c r="C160" s="1">
        <v>45748</v>
      </c>
      <c r="D160" t="s">
        <v>15</v>
      </c>
      <c r="E160" s="2"/>
      <c r="F160" s="2">
        <v>2964</v>
      </c>
      <c r="G160" s="3">
        <f>Transactions[[#This Row],[Credit (Income)]]-Transactions[[#This Row],[Debit (Spend)]]</f>
        <v>2964</v>
      </c>
      <c r="H160" t="s">
        <v>15</v>
      </c>
      <c r="I160" s="3" t="str">
        <f>_xlfn.XLOOKUP(Transactions[[#This Row],[Subcategory]],categories[Subcategory],categories[Category],"Add Subcategory")</f>
        <v>Variable</v>
      </c>
      <c r="J160" s="3" t="str">
        <f>_xlfn.XLOOKUP(Transactions[[#This Row],[Subcategory]],categories[Subcategory],categories[Category Type],"Add Subcategory")</f>
        <v>Income</v>
      </c>
      <c r="M160" t="s">
        <v>15</v>
      </c>
    </row>
    <row r="161" spans="2:13" x14ac:dyDescent="0.35">
      <c r="B161" t="s">
        <v>12</v>
      </c>
      <c r="C161" s="1">
        <v>45749</v>
      </c>
      <c r="D161" t="s">
        <v>21</v>
      </c>
      <c r="E161" s="2">
        <v>900</v>
      </c>
      <c r="F161" s="2"/>
      <c r="G161" s="3">
        <f>Transactions[[#This Row],[Credit (Income)]]-Transactions[[#This Row],[Debit (Spend)]]</f>
        <v>-900</v>
      </c>
      <c r="H161" t="s">
        <v>22</v>
      </c>
      <c r="I161" s="3" t="str">
        <f>_xlfn.XLOOKUP(Transactions[[#This Row],[Subcategory]],categories[Subcategory],categories[Category],"Add Subcategory")</f>
        <v>Living Expenses</v>
      </c>
      <c r="J161" s="3" t="str">
        <f>_xlfn.XLOOKUP(Transactions[[#This Row],[Subcategory]],categories[Subcategory],categories[Category Type],"Add Subcategory")</f>
        <v>Expense</v>
      </c>
      <c r="M161" t="s">
        <v>22</v>
      </c>
    </row>
    <row r="162" spans="2:13" x14ac:dyDescent="0.35">
      <c r="B162" t="s">
        <v>12</v>
      </c>
      <c r="C162" s="1">
        <v>45749</v>
      </c>
      <c r="D162" t="s">
        <v>23</v>
      </c>
      <c r="E162" s="2">
        <v>150</v>
      </c>
      <c r="F162" s="2"/>
      <c r="G162" s="3">
        <f>Transactions[[#This Row],[Credit (Income)]]-Transactions[[#This Row],[Debit (Spend)]]</f>
        <v>-150</v>
      </c>
      <c r="H162" t="s">
        <v>24</v>
      </c>
      <c r="I162" s="3" t="str">
        <f>_xlfn.XLOOKUP(Transactions[[#This Row],[Subcategory]],categories[Subcategory],categories[Category],"Add Subcategory")</f>
        <v>Debt Repayment</v>
      </c>
      <c r="J162" s="3" t="str">
        <f>_xlfn.XLOOKUP(Transactions[[#This Row],[Subcategory]],categories[Subcategory],categories[Category Type],"Add Subcategory")</f>
        <v>Expense</v>
      </c>
      <c r="M162" t="s">
        <v>24</v>
      </c>
    </row>
    <row r="163" spans="2:13" x14ac:dyDescent="0.35">
      <c r="B163" t="s">
        <v>18</v>
      </c>
      <c r="C163" s="1">
        <v>45749</v>
      </c>
      <c r="D163" t="s">
        <v>19</v>
      </c>
      <c r="E163" s="2">
        <v>5</v>
      </c>
      <c r="F163" s="2"/>
      <c r="G163" s="3">
        <f>Transactions[[#This Row],[Credit (Income)]]-Transactions[[#This Row],[Debit (Spend)]]</f>
        <v>-5</v>
      </c>
      <c r="H163" t="s">
        <v>20</v>
      </c>
      <c r="I163" s="3" t="str">
        <f>_xlfn.XLOOKUP(Transactions[[#This Row],[Subcategory]],categories[Subcategory],categories[Category],"Add Subcategory")</f>
        <v>Dining Out</v>
      </c>
      <c r="J163" s="3" t="str">
        <f>_xlfn.XLOOKUP(Transactions[[#This Row],[Subcategory]],categories[Subcategory],categories[Category Type],"Add Subcategory")</f>
        <v>Expense</v>
      </c>
      <c r="M163" t="s">
        <v>20</v>
      </c>
    </row>
    <row r="164" spans="2:13" x14ac:dyDescent="0.35">
      <c r="B164" t="s">
        <v>18</v>
      </c>
      <c r="C164" s="1">
        <v>45750</v>
      </c>
      <c r="D164" t="s">
        <v>19</v>
      </c>
      <c r="E164" s="2">
        <v>5</v>
      </c>
      <c r="F164" s="2"/>
      <c r="G164" s="3">
        <f>Transactions[[#This Row],[Credit (Income)]]-Transactions[[#This Row],[Debit (Spend)]]</f>
        <v>-5</v>
      </c>
      <c r="H164" t="s">
        <v>20</v>
      </c>
      <c r="I164" s="3" t="str">
        <f>_xlfn.XLOOKUP(Transactions[[#This Row],[Subcategory]],categories[Subcategory],categories[Category],"Add Subcategory")</f>
        <v>Dining Out</v>
      </c>
      <c r="J164" s="3" t="str">
        <f>_xlfn.XLOOKUP(Transactions[[#This Row],[Subcategory]],categories[Subcategory],categories[Category Type],"Add Subcategory")</f>
        <v>Expense</v>
      </c>
      <c r="M164" t="s">
        <v>20</v>
      </c>
    </row>
    <row r="165" spans="2:13" x14ac:dyDescent="0.35">
      <c r="B165" t="s">
        <v>18</v>
      </c>
      <c r="C165" s="1">
        <v>45751</v>
      </c>
      <c r="D165" t="s">
        <v>19</v>
      </c>
      <c r="E165" s="2">
        <v>5</v>
      </c>
      <c r="F165" s="2"/>
      <c r="G165" s="3">
        <f>Transactions[[#This Row],[Credit (Income)]]-Transactions[[#This Row],[Debit (Spend)]]</f>
        <v>-5</v>
      </c>
      <c r="H165" t="s">
        <v>20</v>
      </c>
      <c r="I165" s="3" t="str">
        <f>_xlfn.XLOOKUP(Transactions[[#This Row],[Subcategory]],categories[Subcategory],categories[Category],"Add Subcategory")</f>
        <v>Dining Out</v>
      </c>
      <c r="J165" s="3" t="str">
        <f>_xlfn.XLOOKUP(Transactions[[#This Row],[Subcategory]],categories[Subcategory],categories[Category Type],"Add Subcategory")</f>
        <v>Expense</v>
      </c>
      <c r="M165" t="s">
        <v>20</v>
      </c>
    </row>
    <row r="166" spans="2:13" x14ac:dyDescent="0.35">
      <c r="B166" t="s">
        <v>18</v>
      </c>
      <c r="C166" s="1">
        <v>45752</v>
      </c>
      <c r="D166" t="s">
        <v>19</v>
      </c>
      <c r="E166" s="2">
        <v>5</v>
      </c>
      <c r="F166" s="2"/>
      <c r="G166" s="3">
        <f>Transactions[[#This Row],[Credit (Income)]]-Transactions[[#This Row],[Debit (Spend)]]</f>
        <v>-5</v>
      </c>
      <c r="H166" t="s">
        <v>20</v>
      </c>
      <c r="I166" s="3" t="str">
        <f>_xlfn.XLOOKUP(Transactions[[#This Row],[Subcategory]],categories[Subcategory],categories[Category],"Add Subcategory")</f>
        <v>Dining Out</v>
      </c>
      <c r="J166" s="3" t="str">
        <f>_xlfn.XLOOKUP(Transactions[[#This Row],[Subcategory]],categories[Subcategory],categories[Category Type],"Add Subcategory")</f>
        <v>Expense</v>
      </c>
      <c r="M166" t="s">
        <v>20</v>
      </c>
    </row>
    <row r="167" spans="2:13" x14ac:dyDescent="0.35">
      <c r="B167" t="s">
        <v>18</v>
      </c>
      <c r="C167" s="1">
        <v>45752</v>
      </c>
      <c r="D167" t="s">
        <v>25</v>
      </c>
      <c r="E167" s="2">
        <v>158.19999999999999</v>
      </c>
      <c r="F167" s="2"/>
      <c r="G167" s="3">
        <f>Transactions[[#This Row],[Credit (Income)]]-Transactions[[#This Row],[Debit (Spend)]]</f>
        <v>-158.19999999999999</v>
      </c>
      <c r="H167" t="s">
        <v>26</v>
      </c>
      <c r="I167" s="3" t="str">
        <f>_xlfn.XLOOKUP(Transactions[[#This Row],[Subcategory]],categories[Subcategory],categories[Category],"Add Subcategory")</f>
        <v>Living Expenses</v>
      </c>
      <c r="J167" s="3" t="str">
        <f>_xlfn.XLOOKUP(Transactions[[#This Row],[Subcategory]],categories[Subcategory],categories[Category Type],"Add Subcategory")</f>
        <v>Expense</v>
      </c>
      <c r="M167" t="s">
        <v>26</v>
      </c>
    </row>
    <row r="168" spans="2:13" x14ac:dyDescent="0.35">
      <c r="B168" t="s">
        <v>12</v>
      </c>
      <c r="C168" s="1">
        <v>45755</v>
      </c>
      <c r="D168" t="s">
        <v>27</v>
      </c>
      <c r="E168" s="2">
        <v>53.2</v>
      </c>
      <c r="F168" s="2"/>
      <c r="G168" s="3">
        <f>Transactions[[#This Row],[Credit (Income)]]-Transactions[[#This Row],[Debit (Spend)]]</f>
        <v>-53.2</v>
      </c>
      <c r="H168" t="s">
        <v>28</v>
      </c>
      <c r="I168" s="3" t="str">
        <f>_xlfn.XLOOKUP(Transactions[[#This Row],[Subcategory]],categories[Subcategory],categories[Category],"Add Subcategory")</f>
        <v>Living Expenses</v>
      </c>
      <c r="J168" s="3" t="str">
        <f>_xlfn.XLOOKUP(Transactions[[#This Row],[Subcategory]],categories[Subcategory],categories[Category Type],"Add Subcategory")</f>
        <v>Expense</v>
      </c>
      <c r="M168" t="s">
        <v>28</v>
      </c>
    </row>
    <row r="169" spans="2:13" x14ac:dyDescent="0.35">
      <c r="B169" t="s">
        <v>18</v>
      </c>
      <c r="C169" s="1">
        <v>45755</v>
      </c>
      <c r="D169" t="s">
        <v>19</v>
      </c>
      <c r="E169" s="2">
        <v>5</v>
      </c>
      <c r="F169" s="2"/>
      <c r="G169" s="3">
        <f>Transactions[[#This Row],[Credit (Income)]]-Transactions[[#This Row],[Debit (Spend)]]</f>
        <v>-5</v>
      </c>
      <c r="H169" t="s">
        <v>20</v>
      </c>
      <c r="I169" s="3" t="str">
        <f>_xlfn.XLOOKUP(Transactions[[#This Row],[Subcategory]],categories[Subcategory],categories[Category],"Add Subcategory")</f>
        <v>Dining Out</v>
      </c>
      <c r="J169" s="3" t="str">
        <f>_xlfn.XLOOKUP(Transactions[[#This Row],[Subcategory]],categories[Subcategory],categories[Category Type],"Add Subcategory")</f>
        <v>Expense</v>
      </c>
      <c r="M169" t="s">
        <v>20</v>
      </c>
    </row>
    <row r="170" spans="2:13" x14ac:dyDescent="0.35">
      <c r="B170" t="s">
        <v>18</v>
      </c>
      <c r="C170" s="1">
        <v>45756</v>
      </c>
      <c r="D170" t="s">
        <v>19</v>
      </c>
      <c r="E170" s="2">
        <v>5</v>
      </c>
      <c r="F170" s="2"/>
      <c r="G170" s="3">
        <f>Transactions[[#This Row],[Credit (Income)]]-Transactions[[#This Row],[Debit (Spend)]]</f>
        <v>-5</v>
      </c>
      <c r="H170" t="s">
        <v>20</v>
      </c>
      <c r="I170" s="3" t="str">
        <f>_xlfn.XLOOKUP(Transactions[[#This Row],[Subcategory]],categories[Subcategory],categories[Category],"Add Subcategory")</f>
        <v>Dining Out</v>
      </c>
      <c r="J170" s="3" t="str">
        <f>_xlfn.XLOOKUP(Transactions[[#This Row],[Subcategory]],categories[Subcategory],categories[Category Type],"Add Subcategory")</f>
        <v>Expense</v>
      </c>
      <c r="M170" t="s">
        <v>20</v>
      </c>
    </row>
    <row r="171" spans="2:13" x14ac:dyDescent="0.35">
      <c r="B171" t="s">
        <v>18</v>
      </c>
      <c r="C171" s="1">
        <v>45757</v>
      </c>
      <c r="D171" t="s">
        <v>29</v>
      </c>
      <c r="E171" s="2">
        <v>79.900000000000006</v>
      </c>
      <c r="F171" s="2"/>
      <c r="G171" s="3">
        <f>Transactions[[#This Row],[Credit (Income)]]-Transactions[[#This Row],[Debit (Spend)]]</f>
        <v>-79.900000000000006</v>
      </c>
      <c r="H171" t="s">
        <v>30</v>
      </c>
      <c r="I171" s="3" t="str">
        <f>_xlfn.XLOOKUP(Transactions[[#This Row],[Subcategory]],categories[Subcategory],categories[Category],"Add Subcategory")</f>
        <v>Transport</v>
      </c>
      <c r="J171" s="3" t="str">
        <f>_xlfn.XLOOKUP(Transactions[[#This Row],[Subcategory]],categories[Subcategory],categories[Category Type],"Add Subcategory")</f>
        <v>Expense</v>
      </c>
      <c r="M171" t="s">
        <v>30</v>
      </c>
    </row>
    <row r="172" spans="2:13" x14ac:dyDescent="0.35">
      <c r="B172" t="s">
        <v>18</v>
      </c>
      <c r="C172" s="1">
        <v>45757</v>
      </c>
      <c r="D172" t="s">
        <v>19</v>
      </c>
      <c r="E172" s="2">
        <v>5</v>
      </c>
      <c r="F172" s="2"/>
      <c r="G172" s="3">
        <f>Transactions[[#This Row],[Credit (Income)]]-Transactions[[#This Row],[Debit (Spend)]]</f>
        <v>-5</v>
      </c>
      <c r="H172" t="s">
        <v>20</v>
      </c>
      <c r="I172" s="3" t="str">
        <f>_xlfn.XLOOKUP(Transactions[[#This Row],[Subcategory]],categories[Subcategory],categories[Category],"Add Subcategory")</f>
        <v>Dining Out</v>
      </c>
      <c r="J172" s="3" t="str">
        <f>_xlfn.XLOOKUP(Transactions[[#This Row],[Subcategory]],categories[Subcategory],categories[Category Type],"Add Subcategory")</f>
        <v>Expense</v>
      </c>
      <c r="M172" t="s">
        <v>20</v>
      </c>
    </row>
    <row r="173" spans="2:13" x14ac:dyDescent="0.35">
      <c r="B173" t="s">
        <v>18</v>
      </c>
      <c r="C173" s="1">
        <v>45758</v>
      </c>
      <c r="D173" t="s">
        <v>19</v>
      </c>
      <c r="E173" s="2">
        <v>5</v>
      </c>
      <c r="F173" s="2"/>
      <c r="G173" s="3">
        <f>Transactions[[#This Row],[Credit (Income)]]-Transactions[[#This Row],[Debit (Spend)]]</f>
        <v>-5</v>
      </c>
      <c r="H173" t="s">
        <v>20</v>
      </c>
      <c r="I173" s="3" t="str">
        <f>_xlfn.XLOOKUP(Transactions[[#This Row],[Subcategory]],categories[Subcategory],categories[Category],"Add Subcategory")</f>
        <v>Dining Out</v>
      </c>
      <c r="J173" s="3" t="str">
        <f>_xlfn.XLOOKUP(Transactions[[#This Row],[Subcategory]],categories[Subcategory],categories[Category Type],"Add Subcategory")</f>
        <v>Expense</v>
      </c>
      <c r="M173" t="s">
        <v>20</v>
      </c>
    </row>
    <row r="174" spans="2:13" x14ac:dyDescent="0.35">
      <c r="B174" t="s">
        <v>18</v>
      </c>
      <c r="C174" s="1">
        <v>45759</v>
      </c>
      <c r="D174" t="s">
        <v>25</v>
      </c>
      <c r="E174" s="2">
        <v>98</v>
      </c>
      <c r="F174" s="2"/>
      <c r="G174" s="3">
        <f>Transactions[[#This Row],[Credit (Income)]]-Transactions[[#This Row],[Debit (Spend)]]</f>
        <v>-98</v>
      </c>
      <c r="H174" t="s">
        <v>26</v>
      </c>
      <c r="I174" s="3" t="str">
        <f>_xlfn.XLOOKUP(Transactions[[#This Row],[Subcategory]],categories[Subcategory],categories[Category],"Add Subcategory")</f>
        <v>Living Expenses</v>
      </c>
      <c r="J174" s="3" t="str">
        <f>_xlfn.XLOOKUP(Transactions[[#This Row],[Subcategory]],categories[Subcategory],categories[Category Type],"Add Subcategory")</f>
        <v>Expense</v>
      </c>
      <c r="M174" t="s">
        <v>26</v>
      </c>
    </row>
    <row r="175" spans="2:13" x14ac:dyDescent="0.35">
      <c r="B175" t="s">
        <v>18</v>
      </c>
      <c r="C175" s="1">
        <v>45759</v>
      </c>
      <c r="D175" t="s">
        <v>19</v>
      </c>
      <c r="E175" s="2">
        <v>5</v>
      </c>
      <c r="F175" s="2"/>
      <c r="G175" s="3">
        <f>Transactions[[#This Row],[Credit (Income)]]-Transactions[[#This Row],[Debit (Spend)]]</f>
        <v>-5</v>
      </c>
      <c r="H175" t="s">
        <v>20</v>
      </c>
      <c r="I175" s="3" t="str">
        <f>_xlfn.XLOOKUP(Transactions[[#This Row],[Subcategory]],categories[Subcategory],categories[Category],"Add Subcategory")</f>
        <v>Dining Out</v>
      </c>
      <c r="J175" s="3" t="str">
        <f>_xlfn.XLOOKUP(Transactions[[#This Row],[Subcategory]],categories[Subcategory],categories[Category Type],"Add Subcategory")</f>
        <v>Expense</v>
      </c>
      <c r="M175" t="s">
        <v>20</v>
      </c>
    </row>
    <row r="176" spans="2:13" x14ac:dyDescent="0.35">
      <c r="B176" t="s">
        <v>12</v>
      </c>
      <c r="C176" s="1">
        <v>45759</v>
      </c>
      <c r="D176" t="s">
        <v>13</v>
      </c>
      <c r="E176" s="2">
        <v>100</v>
      </c>
      <c r="F176" s="2"/>
      <c r="G176" s="3">
        <f>Transactions[[#This Row],[Credit (Income)]]-Transactions[[#This Row],[Debit (Spend)]]</f>
        <v>-100</v>
      </c>
      <c r="H176" t="s">
        <v>14</v>
      </c>
      <c r="I176" s="3" t="str">
        <f>_xlfn.XLOOKUP(Transactions[[#This Row],[Subcategory]],categories[Subcategory],categories[Category],"Add Subcategory")</f>
        <v>Transfer</v>
      </c>
      <c r="J176" s="3" t="str">
        <f>_xlfn.XLOOKUP(Transactions[[#This Row],[Subcategory]],categories[Subcategory],categories[Category Type],"Add Subcategory")</f>
        <v>Not Reported</v>
      </c>
      <c r="M176" t="s">
        <v>14</v>
      </c>
    </row>
    <row r="177" spans="2:13" x14ac:dyDescent="0.35">
      <c r="B177" t="s">
        <v>18</v>
      </c>
      <c r="C177" s="1">
        <v>45760</v>
      </c>
      <c r="D177" t="s">
        <v>19</v>
      </c>
      <c r="E177" s="2">
        <v>5</v>
      </c>
      <c r="F177" s="2"/>
      <c r="G177" s="3">
        <f>Transactions[[#This Row],[Credit (Income)]]-Transactions[[#This Row],[Debit (Spend)]]</f>
        <v>-5</v>
      </c>
      <c r="H177" t="s">
        <v>20</v>
      </c>
      <c r="I177" s="3" t="str">
        <f>_xlfn.XLOOKUP(Transactions[[#This Row],[Subcategory]],categories[Subcategory],categories[Category],"Add Subcategory")</f>
        <v>Dining Out</v>
      </c>
      <c r="J177" s="3" t="str">
        <f>_xlfn.XLOOKUP(Transactions[[#This Row],[Subcategory]],categories[Subcategory],categories[Category Type],"Add Subcategory")</f>
        <v>Expense</v>
      </c>
      <c r="M177" t="s">
        <v>20</v>
      </c>
    </row>
    <row r="178" spans="2:13" x14ac:dyDescent="0.35">
      <c r="B178" t="s">
        <v>18</v>
      </c>
      <c r="C178" s="1">
        <v>45760</v>
      </c>
      <c r="D178" t="s">
        <v>31</v>
      </c>
      <c r="E178" s="2">
        <v>42.8</v>
      </c>
      <c r="F178" s="2"/>
      <c r="G178" s="3">
        <f>Transactions[[#This Row],[Credit (Income)]]-Transactions[[#This Row],[Debit (Spend)]]</f>
        <v>-42.8</v>
      </c>
      <c r="H178" t="s">
        <v>32</v>
      </c>
      <c r="I178" s="3" t="str">
        <f>_xlfn.XLOOKUP(Transactions[[#This Row],[Subcategory]],categories[Subcategory],categories[Category],"Add Subcategory")</f>
        <v>Discretionary</v>
      </c>
      <c r="J178" s="3" t="str">
        <f>_xlfn.XLOOKUP(Transactions[[#This Row],[Subcategory]],categories[Subcategory],categories[Category Type],"Add Subcategory")</f>
        <v>Expense</v>
      </c>
      <c r="M178" t="s">
        <v>32</v>
      </c>
    </row>
    <row r="179" spans="2:13" x14ac:dyDescent="0.35">
      <c r="B179" t="s">
        <v>18</v>
      </c>
      <c r="C179" s="1">
        <v>45760</v>
      </c>
      <c r="D179" t="s">
        <v>33</v>
      </c>
      <c r="E179" s="2">
        <v>100.9</v>
      </c>
      <c r="F179" s="2"/>
      <c r="G179" s="3">
        <f>Transactions[[#This Row],[Credit (Income)]]-Transactions[[#This Row],[Debit (Spend)]]</f>
        <v>-100.9</v>
      </c>
      <c r="H179" t="s">
        <v>34</v>
      </c>
      <c r="I179" s="3" t="str">
        <f>_xlfn.XLOOKUP(Transactions[[#This Row],[Subcategory]],categories[Subcategory],categories[Category],"Add Subcategory")</f>
        <v>Discretionary</v>
      </c>
      <c r="J179" s="3" t="str">
        <f>_xlfn.XLOOKUP(Transactions[[#This Row],[Subcategory]],categories[Subcategory],categories[Category Type],"Add Subcategory")</f>
        <v>Expense</v>
      </c>
      <c r="M179" t="s">
        <v>34</v>
      </c>
    </row>
    <row r="180" spans="2:13" x14ac:dyDescent="0.35">
      <c r="B180" t="s">
        <v>18</v>
      </c>
      <c r="C180" s="1">
        <v>45760</v>
      </c>
      <c r="D180" t="s">
        <v>35</v>
      </c>
      <c r="E180" s="2">
        <v>54.9</v>
      </c>
      <c r="F180" s="2"/>
      <c r="G180" s="3">
        <f>Transactions[[#This Row],[Credit (Income)]]-Transactions[[#This Row],[Debit (Spend)]]</f>
        <v>-54.9</v>
      </c>
      <c r="H180" t="s">
        <v>36</v>
      </c>
      <c r="I180" s="3" t="str">
        <f>_xlfn.XLOOKUP(Transactions[[#This Row],[Subcategory]],categories[Subcategory],categories[Category],"Add Subcategory")</f>
        <v>Dining Out</v>
      </c>
      <c r="J180" s="3" t="str">
        <f>_xlfn.XLOOKUP(Transactions[[#This Row],[Subcategory]],categories[Subcategory],categories[Category Type],"Add Subcategory")</f>
        <v>Expense</v>
      </c>
      <c r="M180" t="s">
        <v>36</v>
      </c>
    </row>
    <row r="181" spans="2:13" x14ac:dyDescent="0.35">
      <c r="B181" t="s">
        <v>18</v>
      </c>
      <c r="C181" s="1">
        <v>45761</v>
      </c>
      <c r="D181" t="s">
        <v>37</v>
      </c>
      <c r="E181" s="2">
        <v>31</v>
      </c>
      <c r="F181" s="2"/>
      <c r="G181" s="3">
        <f>Transactions[[#This Row],[Credit (Income)]]-Transactions[[#This Row],[Debit (Spend)]]</f>
        <v>-31</v>
      </c>
      <c r="H181" t="s">
        <v>38</v>
      </c>
      <c r="I181" s="3" t="str">
        <f>_xlfn.XLOOKUP(Transactions[[#This Row],[Subcategory]],categories[Subcategory],categories[Category],"Add Subcategory")</f>
        <v>Transport</v>
      </c>
      <c r="J181" s="3" t="str">
        <f>_xlfn.XLOOKUP(Transactions[[#This Row],[Subcategory]],categories[Subcategory],categories[Category Type],"Add Subcategory")</f>
        <v>Expense</v>
      </c>
      <c r="M181" t="s">
        <v>38</v>
      </c>
    </row>
    <row r="182" spans="2:13" x14ac:dyDescent="0.35">
      <c r="B182" t="s">
        <v>12</v>
      </c>
      <c r="C182" s="1">
        <v>45762</v>
      </c>
      <c r="D182" t="s">
        <v>39</v>
      </c>
      <c r="E182" s="2">
        <v>30</v>
      </c>
      <c r="F182" s="2"/>
      <c r="G182" s="3">
        <f>Transactions[[#This Row],[Credit (Income)]]-Transactions[[#This Row],[Debit (Spend)]]</f>
        <v>-30</v>
      </c>
      <c r="H182" t="s">
        <v>40</v>
      </c>
      <c r="I182" s="3" t="str">
        <f>_xlfn.XLOOKUP(Transactions[[#This Row],[Subcategory]],categories[Subcategory],categories[Category],"Add Subcategory")</f>
        <v>Discretionary</v>
      </c>
      <c r="J182" s="3" t="str">
        <f>_xlfn.XLOOKUP(Transactions[[#This Row],[Subcategory]],categories[Subcategory],categories[Category Type],"Add Subcategory")</f>
        <v>Expense</v>
      </c>
      <c r="M182" t="s">
        <v>40</v>
      </c>
    </row>
    <row r="183" spans="2:13" x14ac:dyDescent="0.35">
      <c r="B183" t="s">
        <v>18</v>
      </c>
      <c r="C183" s="1">
        <v>45762</v>
      </c>
      <c r="D183" t="s">
        <v>19</v>
      </c>
      <c r="E183" s="2">
        <v>5</v>
      </c>
      <c r="F183" s="2"/>
      <c r="G183" s="3">
        <f>Transactions[[#This Row],[Credit (Income)]]-Transactions[[#This Row],[Debit (Spend)]]</f>
        <v>-5</v>
      </c>
      <c r="H183" t="s">
        <v>20</v>
      </c>
      <c r="I183" s="3" t="str">
        <f>_xlfn.XLOOKUP(Transactions[[#This Row],[Subcategory]],categories[Subcategory],categories[Category],"Add Subcategory")</f>
        <v>Dining Out</v>
      </c>
      <c r="J183" s="3" t="str">
        <f>_xlfn.XLOOKUP(Transactions[[#This Row],[Subcategory]],categories[Subcategory],categories[Category Type],"Add Subcategory")</f>
        <v>Expense</v>
      </c>
      <c r="M183" t="s">
        <v>20</v>
      </c>
    </row>
    <row r="184" spans="2:13" x14ac:dyDescent="0.35">
      <c r="B184" t="s">
        <v>18</v>
      </c>
      <c r="C184" s="1">
        <v>45763</v>
      </c>
      <c r="D184" t="s">
        <v>19</v>
      </c>
      <c r="E184" s="2">
        <v>5</v>
      </c>
      <c r="F184" s="2"/>
      <c r="G184" s="3">
        <f>Transactions[[#This Row],[Credit (Income)]]-Transactions[[#This Row],[Debit (Spend)]]</f>
        <v>-5</v>
      </c>
      <c r="H184" t="s">
        <v>20</v>
      </c>
      <c r="I184" s="3" t="str">
        <f>_xlfn.XLOOKUP(Transactions[[#This Row],[Subcategory]],categories[Subcategory],categories[Category],"Add Subcategory")</f>
        <v>Dining Out</v>
      </c>
      <c r="J184" s="3" t="str">
        <f>_xlfn.XLOOKUP(Transactions[[#This Row],[Subcategory]],categories[Subcategory],categories[Category Type],"Add Subcategory")</f>
        <v>Expense</v>
      </c>
      <c r="M184" t="s">
        <v>20</v>
      </c>
    </row>
    <row r="185" spans="2:13" x14ac:dyDescent="0.35">
      <c r="B185" t="s">
        <v>12</v>
      </c>
      <c r="C185" s="1">
        <v>45763</v>
      </c>
      <c r="D185" t="s">
        <v>43</v>
      </c>
      <c r="E185" s="2">
        <v>40</v>
      </c>
      <c r="F185" s="2"/>
      <c r="G185" s="3">
        <f>Transactions[[#This Row],[Credit (Income)]]-Transactions[[#This Row],[Debit (Spend)]]</f>
        <v>-40</v>
      </c>
      <c r="H185" t="s">
        <v>44</v>
      </c>
      <c r="I185" s="3" t="str">
        <f>_xlfn.XLOOKUP(Transactions[[#This Row],[Subcategory]],categories[Subcategory],categories[Category],"Add Subcategory")</f>
        <v>Living Expenses</v>
      </c>
      <c r="J185" s="3" t="str">
        <f>_xlfn.XLOOKUP(Transactions[[#This Row],[Subcategory]],categories[Subcategory],categories[Category Type],"Add Subcategory")</f>
        <v>Expense</v>
      </c>
      <c r="M185" t="s">
        <v>44</v>
      </c>
    </row>
    <row r="186" spans="2:13" x14ac:dyDescent="0.35">
      <c r="B186" t="s">
        <v>18</v>
      </c>
      <c r="C186" s="1">
        <v>45764</v>
      </c>
      <c r="D186" t="s">
        <v>45</v>
      </c>
      <c r="E186" s="2">
        <v>47.9</v>
      </c>
      <c r="F186" s="2"/>
      <c r="G186" s="3">
        <f>Transactions[[#This Row],[Credit (Income)]]-Transactions[[#This Row],[Debit (Spend)]]</f>
        <v>-47.9</v>
      </c>
      <c r="H186" t="s">
        <v>46</v>
      </c>
      <c r="I186" s="3" t="str">
        <f>_xlfn.XLOOKUP(Transactions[[#This Row],[Subcategory]],categories[Subcategory],categories[Category],"Add Subcategory")</f>
        <v>Discretionary</v>
      </c>
      <c r="J186" s="3" t="str">
        <f>_xlfn.XLOOKUP(Transactions[[#This Row],[Subcategory]],categories[Subcategory],categories[Category Type],"Add Subcategory")</f>
        <v>Expense</v>
      </c>
      <c r="M186" t="s">
        <v>46</v>
      </c>
    </row>
    <row r="187" spans="2:13" x14ac:dyDescent="0.35">
      <c r="B187" t="s">
        <v>18</v>
      </c>
      <c r="C187" s="1">
        <v>45764</v>
      </c>
      <c r="D187" t="s">
        <v>47</v>
      </c>
      <c r="E187" s="2">
        <v>35</v>
      </c>
      <c r="F187" s="2"/>
      <c r="G187" s="3">
        <f>Transactions[[#This Row],[Credit (Income)]]-Transactions[[#This Row],[Debit (Spend)]]</f>
        <v>-35</v>
      </c>
      <c r="H187" t="s">
        <v>32</v>
      </c>
      <c r="I187" s="3" t="str">
        <f>_xlfn.XLOOKUP(Transactions[[#This Row],[Subcategory]],categories[Subcategory],categories[Category],"Add Subcategory")</f>
        <v>Discretionary</v>
      </c>
      <c r="J187" s="3" t="str">
        <f>_xlfn.XLOOKUP(Transactions[[#This Row],[Subcategory]],categories[Subcategory],categories[Category Type],"Add Subcategory")</f>
        <v>Expense</v>
      </c>
      <c r="M187" t="s">
        <v>32</v>
      </c>
    </row>
    <row r="188" spans="2:13" x14ac:dyDescent="0.35">
      <c r="B188" t="s">
        <v>18</v>
      </c>
      <c r="C188" s="1">
        <v>45764</v>
      </c>
      <c r="D188" t="s">
        <v>19</v>
      </c>
      <c r="E188" s="2">
        <v>5</v>
      </c>
      <c r="F188" s="2"/>
      <c r="G188" s="3">
        <f>Transactions[[#This Row],[Credit (Income)]]-Transactions[[#This Row],[Debit (Spend)]]</f>
        <v>-5</v>
      </c>
      <c r="H188" t="s">
        <v>20</v>
      </c>
      <c r="I188" s="3" t="str">
        <f>_xlfn.XLOOKUP(Transactions[[#This Row],[Subcategory]],categories[Subcategory],categories[Category],"Add Subcategory")</f>
        <v>Dining Out</v>
      </c>
      <c r="J188" s="3" t="str">
        <f>_xlfn.XLOOKUP(Transactions[[#This Row],[Subcategory]],categories[Subcategory],categories[Category Type],"Add Subcategory")</f>
        <v>Expense</v>
      </c>
      <c r="M188" t="s">
        <v>20</v>
      </c>
    </row>
    <row r="189" spans="2:13" x14ac:dyDescent="0.35">
      <c r="B189" t="s">
        <v>18</v>
      </c>
      <c r="C189" s="1">
        <v>45765</v>
      </c>
      <c r="D189" t="s">
        <v>19</v>
      </c>
      <c r="E189" s="2">
        <v>5</v>
      </c>
      <c r="F189" s="2"/>
      <c r="G189" s="3">
        <f>Transactions[[#This Row],[Credit (Income)]]-Transactions[[#This Row],[Debit (Spend)]]</f>
        <v>-5</v>
      </c>
      <c r="H189" t="s">
        <v>20</v>
      </c>
      <c r="I189" s="3" t="str">
        <f>_xlfn.XLOOKUP(Transactions[[#This Row],[Subcategory]],categories[Subcategory],categories[Category],"Add Subcategory")</f>
        <v>Dining Out</v>
      </c>
      <c r="J189" s="3" t="str">
        <f>_xlfn.XLOOKUP(Transactions[[#This Row],[Subcategory]],categories[Subcategory],categories[Category Type],"Add Subcategory")</f>
        <v>Expense</v>
      </c>
      <c r="M189" t="s">
        <v>20</v>
      </c>
    </row>
    <row r="190" spans="2:13" x14ac:dyDescent="0.35">
      <c r="B190" t="s">
        <v>18</v>
      </c>
      <c r="C190" s="1">
        <v>45766</v>
      </c>
      <c r="D190" t="s">
        <v>19</v>
      </c>
      <c r="E190" s="2">
        <v>5</v>
      </c>
      <c r="F190" s="2"/>
      <c r="G190" s="3">
        <f>Transactions[[#This Row],[Credit (Income)]]-Transactions[[#This Row],[Debit (Spend)]]</f>
        <v>-5</v>
      </c>
      <c r="H190" t="s">
        <v>20</v>
      </c>
      <c r="I190" s="3" t="str">
        <f>_xlfn.XLOOKUP(Transactions[[#This Row],[Subcategory]],categories[Subcategory],categories[Category],"Add Subcategory")</f>
        <v>Dining Out</v>
      </c>
      <c r="J190" s="3" t="str">
        <f>_xlfn.XLOOKUP(Transactions[[#This Row],[Subcategory]],categories[Subcategory],categories[Category Type],"Add Subcategory")</f>
        <v>Expense</v>
      </c>
      <c r="M190" t="s">
        <v>20</v>
      </c>
    </row>
    <row r="191" spans="2:13" x14ac:dyDescent="0.35">
      <c r="B191" t="s">
        <v>18</v>
      </c>
      <c r="C191" s="1">
        <v>45766</v>
      </c>
      <c r="D191" t="s">
        <v>25</v>
      </c>
      <c r="E191" s="2">
        <v>173</v>
      </c>
      <c r="F191" s="2"/>
      <c r="G191" s="3">
        <f>Transactions[[#This Row],[Credit (Income)]]-Transactions[[#This Row],[Debit (Spend)]]</f>
        <v>-173</v>
      </c>
      <c r="H191" t="s">
        <v>26</v>
      </c>
      <c r="I191" s="3" t="str">
        <f>_xlfn.XLOOKUP(Transactions[[#This Row],[Subcategory]],categories[Subcategory],categories[Category],"Add Subcategory")</f>
        <v>Living Expenses</v>
      </c>
      <c r="J191" s="3" t="str">
        <f>_xlfn.XLOOKUP(Transactions[[#This Row],[Subcategory]],categories[Subcategory],categories[Category Type],"Add Subcategory")</f>
        <v>Expense</v>
      </c>
      <c r="M191" t="s">
        <v>26</v>
      </c>
    </row>
    <row r="192" spans="2:13" x14ac:dyDescent="0.35">
      <c r="B192" t="s">
        <v>18</v>
      </c>
      <c r="C192" s="1">
        <v>45767</v>
      </c>
      <c r="D192" t="s">
        <v>48</v>
      </c>
      <c r="E192" s="2">
        <v>40.1</v>
      </c>
      <c r="F192" s="2"/>
      <c r="G192" s="3">
        <f>Transactions[[#This Row],[Credit (Income)]]-Transactions[[#This Row],[Debit (Spend)]]</f>
        <v>-40.1</v>
      </c>
      <c r="H192" t="s">
        <v>36</v>
      </c>
      <c r="I192" s="3" t="str">
        <f>_xlfn.XLOOKUP(Transactions[[#This Row],[Subcategory]],categories[Subcategory],categories[Category],"Add Subcategory")</f>
        <v>Dining Out</v>
      </c>
      <c r="J192" s="3" t="str">
        <f>_xlfn.XLOOKUP(Transactions[[#This Row],[Subcategory]],categories[Subcategory],categories[Category Type],"Add Subcategory")</f>
        <v>Expense</v>
      </c>
      <c r="M192" t="s">
        <v>36</v>
      </c>
    </row>
    <row r="193" spans="2:13" x14ac:dyDescent="0.35">
      <c r="B193" t="s">
        <v>18</v>
      </c>
      <c r="C193" s="1">
        <v>45768</v>
      </c>
      <c r="D193" t="s">
        <v>49</v>
      </c>
      <c r="E193" s="2">
        <v>15.1</v>
      </c>
      <c r="F193" s="2"/>
      <c r="G193" s="3">
        <f>Transactions[[#This Row],[Credit (Income)]]-Transactions[[#This Row],[Debit (Spend)]]</f>
        <v>-15.1</v>
      </c>
      <c r="H193" t="s">
        <v>36</v>
      </c>
      <c r="I193" s="3" t="str">
        <f>_xlfn.XLOOKUP(Transactions[[#This Row],[Subcategory]],categories[Subcategory],categories[Category],"Add Subcategory")</f>
        <v>Dining Out</v>
      </c>
      <c r="J193" s="3" t="str">
        <f>_xlfn.XLOOKUP(Transactions[[#This Row],[Subcategory]],categories[Subcategory],categories[Category Type],"Add Subcategory")</f>
        <v>Expense</v>
      </c>
      <c r="M193" t="s">
        <v>36</v>
      </c>
    </row>
    <row r="194" spans="2:13" x14ac:dyDescent="0.35">
      <c r="B194" t="s">
        <v>12</v>
      </c>
      <c r="C194" s="1">
        <v>45769</v>
      </c>
      <c r="D194" t="s">
        <v>50</v>
      </c>
      <c r="E194" s="2">
        <v>55</v>
      </c>
      <c r="F194" s="2"/>
      <c r="G194" s="3">
        <f>Transactions[[#This Row],[Credit (Income)]]-Transactions[[#This Row],[Debit (Spend)]]</f>
        <v>-55</v>
      </c>
      <c r="H194" t="s">
        <v>51</v>
      </c>
      <c r="I194" s="3" t="str">
        <f>_xlfn.XLOOKUP(Transactions[[#This Row],[Subcategory]],categories[Subcategory],categories[Category],"Add Subcategory")</f>
        <v>Charity</v>
      </c>
      <c r="J194" s="3" t="str">
        <f>_xlfn.XLOOKUP(Transactions[[#This Row],[Subcategory]],categories[Subcategory],categories[Category Type],"Add Subcategory")</f>
        <v>Expense</v>
      </c>
      <c r="M194" t="s">
        <v>51</v>
      </c>
    </row>
    <row r="195" spans="2:13" x14ac:dyDescent="0.35">
      <c r="B195" t="s">
        <v>18</v>
      </c>
      <c r="C195" s="1">
        <v>45769</v>
      </c>
      <c r="D195" t="s">
        <v>29</v>
      </c>
      <c r="E195" s="2">
        <v>66</v>
      </c>
      <c r="F195" s="2"/>
      <c r="G195" s="3">
        <f>Transactions[[#This Row],[Credit (Income)]]-Transactions[[#This Row],[Debit (Spend)]]</f>
        <v>-66</v>
      </c>
      <c r="H195" t="s">
        <v>30</v>
      </c>
      <c r="I195" s="3" t="str">
        <f>_xlfn.XLOOKUP(Transactions[[#This Row],[Subcategory]],categories[Subcategory],categories[Category],"Add Subcategory")</f>
        <v>Transport</v>
      </c>
      <c r="J195" s="3" t="str">
        <f>_xlfn.XLOOKUP(Transactions[[#This Row],[Subcategory]],categories[Subcategory],categories[Category Type],"Add Subcategory")</f>
        <v>Expense</v>
      </c>
      <c r="M195" t="s">
        <v>30</v>
      </c>
    </row>
    <row r="196" spans="2:13" x14ac:dyDescent="0.35">
      <c r="B196" t="s">
        <v>18</v>
      </c>
      <c r="C196" s="1">
        <v>45769</v>
      </c>
      <c r="D196" t="s">
        <v>19</v>
      </c>
      <c r="E196" s="2">
        <v>5</v>
      </c>
      <c r="F196" s="2"/>
      <c r="G196" s="3">
        <f>Transactions[[#This Row],[Credit (Income)]]-Transactions[[#This Row],[Debit (Spend)]]</f>
        <v>-5</v>
      </c>
      <c r="H196" t="s">
        <v>20</v>
      </c>
      <c r="I196" s="3" t="str">
        <f>_xlfn.XLOOKUP(Transactions[[#This Row],[Subcategory]],categories[Subcategory],categories[Category],"Add Subcategory")</f>
        <v>Dining Out</v>
      </c>
      <c r="J196" s="3" t="str">
        <f>_xlfn.XLOOKUP(Transactions[[#This Row],[Subcategory]],categories[Subcategory],categories[Category Type],"Add Subcategory")</f>
        <v>Expense</v>
      </c>
      <c r="M196" t="s">
        <v>20</v>
      </c>
    </row>
    <row r="197" spans="2:13" x14ac:dyDescent="0.35">
      <c r="B197" t="s">
        <v>18</v>
      </c>
      <c r="C197" s="1">
        <v>45770</v>
      </c>
      <c r="D197" t="s">
        <v>19</v>
      </c>
      <c r="E197" s="2">
        <v>5</v>
      </c>
      <c r="F197" s="2"/>
      <c r="G197" s="3">
        <f>Transactions[[#This Row],[Credit (Income)]]-Transactions[[#This Row],[Debit (Spend)]]</f>
        <v>-5</v>
      </c>
      <c r="H197" t="s">
        <v>20</v>
      </c>
      <c r="I197" s="3" t="str">
        <f>_xlfn.XLOOKUP(Transactions[[#This Row],[Subcategory]],categories[Subcategory],categories[Category],"Add Subcategory")</f>
        <v>Dining Out</v>
      </c>
      <c r="J197" s="3" t="str">
        <f>_xlfn.XLOOKUP(Transactions[[#This Row],[Subcategory]],categories[Subcategory],categories[Category Type],"Add Subcategory")</f>
        <v>Expense</v>
      </c>
      <c r="M197" t="s">
        <v>20</v>
      </c>
    </row>
    <row r="198" spans="2:13" x14ac:dyDescent="0.35">
      <c r="B198" t="s">
        <v>18</v>
      </c>
      <c r="C198" s="1">
        <v>45771</v>
      </c>
      <c r="D198" t="s">
        <v>19</v>
      </c>
      <c r="E198" s="2">
        <v>5</v>
      </c>
      <c r="F198" s="2"/>
      <c r="G198" s="3">
        <f>Transactions[[#This Row],[Credit (Income)]]-Transactions[[#This Row],[Debit (Spend)]]</f>
        <v>-5</v>
      </c>
      <c r="H198" t="s">
        <v>20</v>
      </c>
      <c r="I198" s="3" t="str">
        <f>_xlfn.XLOOKUP(Transactions[[#This Row],[Subcategory]],categories[Subcategory],categories[Category],"Add Subcategory")</f>
        <v>Dining Out</v>
      </c>
      <c r="J198" s="3" t="str">
        <f>_xlfn.XLOOKUP(Transactions[[#This Row],[Subcategory]],categories[Subcategory],categories[Category Type],"Add Subcategory")</f>
        <v>Expense</v>
      </c>
      <c r="M198" t="s">
        <v>20</v>
      </c>
    </row>
    <row r="199" spans="2:13" x14ac:dyDescent="0.35">
      <c r="B199" t="s">
        <v>18</v>
      </c>
      <c r="C199" s="1">
        <v>45772</v>
      </c>
      <c r="D199" t="s">
        <v>19</v>
      </c>
      <c r="E199" s="2">
        <v>5</v>
      </c>
      <c r="F199" s="2"/>
      <c r="G199" s="3">
        <f>Transactions[[#This Row],[Credit (Income)]]-Transactions[[#This Row],[Debit (Spend)]]</f>
        <v>-5</v>
      </c>
      <c r="H199" t="s">
        <v>20</v>
      </c>
      <c r="I199" s="3" t="str">
        <f>_xlfn.XLOOKUP(Transactions[[#This Row],[Subcategory]],categories[Subcategory],categories[Category],"Add Subcategory")</f>
        <v>Dining Out</v>
      </c>
      <c r="J199" s="3" t="str">
        <f>_xlfn.XLOOKUP(Transactions[[#This Row],[Subcategory]],categories[Subcategory],categories[Category Type],"Add Subcategory")</f>
        <v>Expense</v>
      </c>
      <c r="M199" t="s">
        <v>20</v>
      </c>
    </row>
    <row r="200" spans="2:13" x14ac:dyDescent="0.35">
      <c r="B200" t="s">
        <v>18</v>
      </c>
      <c r="C200" s="1">
        <v>45773</v>
      </c>
      <c r="D200" t="s">
        <v>19</v>
      </c>
      <c r="E200" s="2">
        <v>5</v>
      </c>
      <c r="F200" s="2"/>
      <c r="G200" s="3">
        <f>Transactions[[#This Row],[Credit (Income)]]-Transactions[[#This Row],[Debit (Spend)]]</f>
        <v>-5</v>
      </c>
      <c r="H200" t="s">
        <v>20</v>
      </c>
      <c r="I200" s="3" t="str">
        <f>_xlfn.XLOOKUP(Transactions[[#This Row],[Subcategory]],categories[Subcategory],categories[Category],"Add Subcategory")</f>
        <v>Dining Out</v>
      </c>
      <c r="J200" s="3" t="str">
        <f>_xlfn.XLOOKUP(Transactions[[#This Row],[Subcategory]],categories[Subcategory],categories[Category Type],"Add Subcategory")</f>
        <v>Expense</v>
      </c>
      <c r="M200" t="s">
        <v>20</v>
      </c>
    </row>
    <row r="201" spans="2:13" x14ac:dyDescent="0.35">
      <c r="B201" t="s">
        <v>18</v>
      </c>
      <c r="C201" s="1">
        <v>45773</v>
      </c>
      <c r="D201" t="s">
        <v>25</v>
      </c>
      <c r="E201" s="2">
        <v>164.9</v>
      </c>
      <c r="F201" s="2"/>
      <c r="G201" s="3">
        <f>Transactions[[#This Row],[Credit (Income)]]-Transactions[[#This Row],[Debit (Spend)]]</f>
        <v>-164.9</v>
      </c>
      <c r="H201" t="s">
        <v>26</v>
      </c>
      <c r="I201" s="3" t="str">
        <f>_xlfn.XLOOKUP(Transactions[[#This Row],[Subcategory]],categories[Subcategory],categories[Category],"Add Subcategory")</f>
        <v>Living Expenses</v>
      </c>
      <c r="J201" s="3" t="str">
        <f>_xlfn.XLOOKUP(Transactions[[#This Row],[Subcategory]],categories[Subcategory],categories[Category Type],"Add Subcategory")</f>
        <v>Expense</v>
      </c>
      <c r="M201" t="s">
        <v>26</v>
      </c>
    </row>
    <row r="202" spans="2:13" x14ac:dyDescent="0.35">
      <c r="B202" t="s">
        <v>18</v>
      </c>
      <c r="C202" s="1">
        <v>45774</v>
      </c>
      <c r="D202" t="s">
        <v>52</v>
      </c>
      <c r="E202" s="2">
        <v>127.9</v>
      </c>
      <c r="F202" s="2"/>
      <c r="G202" s="3">
        <f>Transactions[[#This Row],[Credit (Income)]]-Transactions[[#This Row],[Debit (Spend)]]</f>
        <v>-127.9</v>
      </c>
      <c r="H202" t="s">
        <v>34</v>
      </c>
      <c r="I202" s="3" t="str">
        <f>_xlfn.XLOOKUP(Transactions[[#This Row],[Subcategory]],categories[Subcategory],categories[Category],"Add Subcategory")</f>
        <v>Discretionary</v>
      </c>
      <c r="J202" s="3" t="str">
        <f>_xlfn.XLOOKUP(Transactions[[#This Row],[Subcategory]],categories[Subcategory],categories[Category Type],"Add Subcategory")</f>
        <v>Expense</v>
      </c>
      <c r="M202" t="s">
        <v>34</v>
      </c>
    </row>
    <row r="203" spans="2:13" x14ac:dyDescent="0.35">
      <c r="B203" t="s">
        <v>18</v>
      </c>
      <c r="C203" s="1">
        <v>45774</v>
      </c>
      <c r="D203" t="s">
        <v>61</v>
      </c>
      <c r="E203" s="2">
        <v>300</v>
      </c>
      <c r="F203" s="2"/>
      <c r="G203" s="3">
        <f>Transactions[[#This Row],[Credit (Income)]]-Transactions[[#This Row],[Debit (Spend)]]</f>
        <v>-300</v>
      </c>
      <c r="H203" t="s">
        <v>32</v>
      </c>
      <c r="I203" s="3" t="str">
        <f>_xlfn.XLOOKUP(Transactions[[#This Row],[Subcategory]],categories[Subcategory],categories[Category],"Add Subcategory")</f>
        <v>Discretionary</v>
      </c>
      <c r="J203" s="3" t="str">
        <f>_xlfn.XLOOKUP(Transactions[[#This Row],[Subcategory]],categories[Subcategory],categories[Category Type],"Add Subcategory")</f>
        <v>Expense</v>
      </c>
      <c r="M203" t="s">
        <v>32</v>
      </c>
    </row>
    <row r="204" spans="2:13" x14ac:dyDescent="0.35">
      <c r="B204" t="s">
        <v>18</v>
      </c>
      <c r="C204" s="1">
        <v>45775</v>
      </c>
      <c r="D204" t="s">
        <v>33</v>
      </c>
      <c r="E204" s="2">
        <v>148.1</v>
      </c>
      <c r="F204" s="2"/>
      <c r="G204" s="3">
        <f>Transactions[[#This Row],[Credit (Income)]]-Transactions[[#This Row],[Debit (Spend)]]</f>
        <v>-148.1</v>
      </c>
      <c r="H204" t="s">
        <v>34</v>
      </c>
      <c r="I204" s="3" t="str">
        <f>_xlfn.XLOOKUP(Transactions[[#This Row],[Subcategory]],categories[Subcategory],categories[Category],"Add Subcategory")</f>
        <v>Discretionary</v>
      </c>
      <c r="J204" s="3" t="str">
        <f>_xlfn.XLOOKUP(Transactions[[#This Row],[Subcategory]],categories[Subcategory],categories[Category Type],"Add Subcategory")</f>
        <v>Expense</v>
      </c>
      <c r="M204" t="s">
        <v>34</v>
      </c>
    </row>
    <row r="205" spans="2:13" x14ac:dyDescent="0.35">
      <c r="B205" t="s">
        <v>18</v>
      </c>
      <c r="C205" s="1">
        <v>45775</v>
      </c>
      <c r="D205" t="s">
        <v>37</v>
      </c>
      <c r="E205" s="2">
        <v>26.1</v>
      </c>
      <c r="F205" s="2"/>
      <c r="G205" s="3">
        <f>Transactions[[#This Row],[Credit (Income)]]-Transactions[[#This Row],[Debit (Spend)]]</f>
        <v>-26.1</v>
      </c>
      <c r="H205" t="s">
        <v>38</v>
      </c>
      <c r="I205" s="3" t="str">
        <f>_xlfn.XLOOKUP(Transactions[[#This Row],[Subcategory]],categories[Subcategory],categories[Category],"Add Subcategory")</f>
        <v>Transport</v>
      </c>
      <c r="J205" s="3" t="str">
        <f>_xlfn.XLOOKUP(Transactions[[#This Row],[Subcategory]],categories[Subcategory],categories[Category Type],"Add Subcategory")</f>
        <v>Expense</v>
      </c>
      <c r="M205" t="s">
        <v>38</v>
      </c>
    </row>
    <row r="206" spans="2:13" x14ac:dyDescent="0.35">
      <c r="B206" t="s">
        <v>18</v>
      </c>
      <c r="C206" s="1">
        <v>45776</v>
      </c>
      <c r="D206" t="s">
        <v>58</v>
      </c>
      <c r="E206" s="2">
        <v>15</v>
      </c>
      <c r="F206" s="2"/>
      <c r="G206" s="3">
        <f>Transactions[[#This Row],[Credit (Income)]]-Transactions[[#This Row],[Debit (Spend)]]</f>
        <v>-15</v>
      </c>
      <c r="H206" t="s">
        <v>36</v>
      </c>
      <c r="I206" s="3" t="str">
        <f>_xlfn.XLOOKUP(Transactions[[#This Row],[Subcategory]],categories[Subcategory],categories[Category],"Add Subcategory")</f>
        <v>Dining Out</v>
      </c>
      <c r="J206" s="3" t="str">
        <f>_xlfn.XLOOKUP(Transactions[[#This Row],[Subcategory]],categories[Subcategory],categories[Category Type],"Add Subcategory")</f>
        <v>Expense</v>
      </c>
      <c r="M206" t="s">
        <v>36</v>
      </c>
    </row>
    <row r="207" spans="2:13" x14ac:dyDescent="0.35">
      <c r="B207" t="s">
        <v>18</v>
      </c>
      <c r="C207" s="1">
        <v>45776</v>
      </c>
      <c r="D207" t="s">
        <v>19</v>
      </c>
      <c r="E207" s="2">
        <v>5</v>
      </c>
      <c r="F207" s="2"/>
      <c r="G207" s="3">
        <f>Transactions[[#This Row],[Credit (Income)]]-Transactions[[#This Row],[Debit (Spend)]]</f>
        <v>-5</v>
      </c>
      <c r="H207" t="s">
        <v>20</v>
      </c>
      <c r="I207" s="3" t="str">
        <f>_xlfn.XLOOKUP(Transactions[[#This Row],[Subcategory]],categories[Subcategory],categories[Category],"Add Subcategory")</f>
        <v>Dining Out</v>
      </c>
      <c r="J207" s="3" t="str">
        <f>_xlfn.XLOOKUP(Transactions[[#This Row],[Subcategory]],categories[Subcategory],categories[Category Type],"Add Subcategory")</f>
        <v>Expense</v>
      </c>
      <c r="M207" t="s">
        <v>20</v>
      </c>
    </row>
    <row r="208" spans="2:13" x14ac:dyDescent="0.35">
      <c r="B208" t="s">
        <v>18</v>
      </c>
      <c r="C208" s="1">
        <v>45777</v>
      </c>
      <c r="D208" t="s">
        <v>19</v>
      </c>
      <c r="E208" s="2">
        <v>5</v>
      </c>
      <c r="F208" s="2"/>
      <c r="G208" s="3">
        <f>Transactions[[#This Row],[Credit (Income)]]-Transactions[[#This Row],[Debit (Spend)]]</f>
        <v>-5</v>
      </c>
      <c r="H208" t="s">
        <v>20</v>
      </c>
      <c r="I208" s="3" t="str">
        <f>_xlfn.XLOOKUP(Transactions[[#This Row],[Subcategory]],categories[Subcategory],categories[Category],"Add Subcategory")</f>
        <v>Dining Out</v>
      </c>
      <c r="J208" s="3" t="str">
        <f>_xlfn.XLOOKUP(Transactions[[#This Row],[Subcategory]],categories[Subcategory],categories[Category Type],"Add Subcategory")</f>
        <v>Expense</v>
      </c>
      <c r="M208" t="s">
        <v>20</v>
      </c>
    </row>
    <row r="209" spans="2:13" x14ac:dyDescent="0.35">
      <c r="B209" t="s">
        <v>18</v>
      </c>
      <c r="C209" s="1">
        <v>45779</v>
      </c>
      <c r="D209" t="s">
        <v>19</v>
      </c>
      <c r="E209" s="2">
        <v>5</v>
      </c>
      <c r="F209" s="2"/>
      <c r="G209" s="3">
        <f>Transactions[[#This Row],[Credit (Income)]]-Transactions[[#This Row],[Debit (Spend)]]</f>
        <v>-5</v>
      </c>
      <c r="H209" t="s">
        <v>20</v>
      </c>
      <c r="I209" s="3" t="str">
        <f>_xlfn.XLOOKUP(Transactions[[#This Row],[Subcategory]],categories[Subcategory],categories[Category],"Add Subcategory")</f>
        <v>Dining Out</v>
      </c>
      <c r="J209" s="3" t="str">
        <f>_xlfn.XLOOKUP(Transactions[[#This Row],[Subcategory]],categories[Subcategory],categories[Category Type],"Add Subcategory")</f>
        <v>Expense</v>
      </c>
      <c r="M209" t="s">
        <v>20</v>
      </c>
    </row>
    <row r="210" spans="2:13" x14ac:dyDescent="0.35">
      <c r="B210" t="s">
        <v>12</v>
      </c>
      <c r="C210" s="1">
        <v>45780</v>
      </c>
      <c r="D210" t="s">
        <v>16</v>
      </c>
      <c r="E210" s="2"/>
      <c r="F210" s="2">
        <v>4000</v>
      </c>
      <c r="G210" s="3">
        <f>Transactions[[#This Row],[Credit (Income)]]-Transactions[[#This Row],[Debit (Spend)]]</f>
        <v>4000</v>
      </c>
      <c r="H210" t="s">
        <v>17</v>
      </c>
      <c r="I210" s="3" t="str">
        <f>_xlfn.XLOOKUP(Transactions[[#This Row],[Subcategory]],categories[Subcategory],categories[Category],"Add Subcategory")</f>
        <v>Fixed</v>
      </c>
      <c r="J210" s="3" t="str">
        <f>_xlfn.XLOOKUP(Transactions[[#This Row],[Subcategory]],categories[Subcategory],categories[Category Type],"Add Subcategory")</f>
        <v>Income</v>
      </c>
      <c r="M210" t="s">
        <v>17</v>
      </c>
    </row>
    <row r="211" spans="2:13" x14ac:dyDescent="0.35">
      <c r="B211" t="s">
        <v>9</v>
      </c>
      <c r="C211" s="1">
        <v>45780</v>
      </c>
      <c r="D211" t="s">
        <v>10</v>
      </c>
      <c r="E211" s="2"/>
      <c r="F211" s="2">
        <v>39</v>
      </c>
      <c r="G211" s="3">
        <f>Transactions[[#This Row],[Credit (Income)]]-Transactions[[#This Row],[Debit (Spend)]]</f>
        <v>39</v>
      </c>
      <c r="H211" t="s">
        <v>11</v>
      </c>
      <c r="I211" s="3" t="str">
        <f>_xlfn.XLOOKUP(Transactions[[#This Row],[Subcategory]],categories[Subcategory],categories[Category],"Add Subcategory")</f>
        <v>Variable</v>
      </c>
      <c r="J211" s="3" t="str">
        <f>_xlfn.XLOOKUP(Transactions[[#This Row],[Subcategory]],categories[Subcategory],categories[Category Type],"Add Subcategory")</f>
        <v>Income</v>
      </c>
      <c r="M211" t="s">
        <v>11</v>
      </c>
    </row>
    <row r="212" spans="2:13" x14ac:dyDescent="0.35">
      <c r="B212" t="s">
        <v>12</v>
      </c>
      <c r="C212" s="1">
        <v>45780</v>
      </c>
      <c r="D212" t="s">
        <v>21</v>
      </c>
      <c r="E212" s="2">
        <v>900</v>
      </c>
      <c r="F212" s="2"/>
      <c r="G212" s="3">
        <f>Transactions[[#This Row],[Credit (Income)]]-Transactions[[#This Row],[Debit (Spend)]]</f>
        <v>-900</v>
      </c>
      <c r="H212" t="s">
        <v>22</v>
      </c>
      <c r="I212" s="3" t="str">
        <f>_xlfn.XLOOKUP(Transactions[[#This Row],[Subcategory]],categories[Subcategory],categories[Category],"Add Subcategory")</f>
        <v>Living Expenses</v>
      </c>
      <c r="J212" s="3" t="str">
        <f>_xlfn.XLOOKUP(Transactions[[#This Row],[Subcategory]],categories[Subcategory],categories[Category Type],"Add Subcategory")</f>
        <v>Expense</v>
      </c>
      <c r="M212" t="s">
        <v>22</v>
      </c>
    </row>
    <row r="213" spans="2:13" x14ac:dyDescent="0.35">
      <c r="B213" t="s">
        <v>12</v>
      </c>
      <c r="C213" s="1">
        <v>45780</v>
      </c>
      <c r="D213" t="s">
        <v>23</v>
      </c>
      <c r="E213" s="2">
        <v>150</v>
      </c>
      <c r="F213" s="2"/>
      <c r="G213" s="3">
        <f>Transactions[[#This Row],[Credit (Income)]]-Transactions[[#This Row],[Debit (Spend)]]</f>
        <v>-150</v>
      </c>
      <c r="H213" t="s">
        <v>24</v>
      </c>
      <c r="I213" s="3" t="str">
        <f>_xlfn.XLOOKUP(Transactions[[#This Row],[Subcategory]],categories[Subcategory],categories[Category],"Add Subcategory")</f>
        <v>Debt Repayment</v>
      </c>
      <c r="J213" s="3" t="str">
        <f>_xlfn.XLOOKUP(Transactions[[#This Row],[Subcategory]],categories[Subcategory],categories[Category Type],"Add Subcategory")</f>
        <v>Expense</v>
      </c>
      <c r="M213" t="s">
        <v>24</v>
      </c>
    </row>
    <row r="214" spans="2:13" x14ac:dyDescent="0.35">
      <c r="B214" t="s">
        <v>18</v>
      </c>
      <c r="C214" s="1">
        <v>45780</v>
      </c>
      <c r="D214" t="s">
        <v>19</v>
      </c>
      <c r="E214" s="2">
        <v>5</v>
      </c>
      <c r="F214" s="2"/>
      <c r="G214" s="3">
        <f>Transactions[[#This Row],[Credit (Income)]]-Transactions[[#This Row],[Debit (Spend)]]</f>
        <v>-5</v>
      </c>
      <c r="H214" t="s">
        <v>20</v>
      </c>
      <c r="I214" s="3" t="str">
        <f>_xlfn.XLOOKUP(Transactions[[#This Row],[Subcategory]],categories[Subcategory],categories[Category],"Add Subcategory")</f>
        <v>Dining Out</v>
      </c>
      <c r="J214" s="3" t="str">
        <f>_xlfn.XLOOKUP(Transactions[[#This Row],[Subcategory]],categories[Subcategory],categories[Category Type],"Add Subcategory")</f>
        <v>Expense</v>
      </c>
      <c r="M214" t="s">
        <v>20</v>
      </c>
    </row>
    <row r="215" spans="2:13" x14ac:dyDescent="0.35">
      <c r="B215" t="s">
        <v>9</v>
      </c>
      <c r="C215" s="1">
        <v>45780</v>
      </c>
      <c r="D215" t="s">
        <v>15</v>
      </c>
      <c r="E215" s="2"/>
      <c r="F215" s="2">
        <v>2852</v>
      </c>
      <c r="G215" s="3">
        <f>Transactions[[#This Row],[Credit (Income)]]-Transactions[[#This Row],[Debit (Spend)]]</f>
        <v>2852</v>
      </c>
      <c r="H215" t="s">
        <v>15</v>
      </c>
      <c r="I215" s="3" t="str">
        <f>_xlfn.XLOOKUP(Transactions[[#This Row],[Subcategory]],categories[Subcategory],categories[Category],"Add Subcategory")</f>
        <v>Variable</v>
      </c>
      <c r="J215" s="3" t="str">
        <f>_xlfn.XLOOKUP(Transactions[[#This Row],[Subcategory]],categories[Subcategory],categories[Category Type],"Add Subcategory")</f>
        <v>Income</v>
      </c>
      <c r="M215" t="s">
        <v>15</v>
      </c>
    </row>
    <row r="216" spans="2:13" x14ac:dyDescent="0.35">
      <c r="B216" t="s">
        <v>18</v>
      </c>
      <c r="C216" s="1">
        <v>45781</v>
      </c>
      <c r="D216" t="s">
        <v>19</v>
      </c>
      <c r="E216" s="2">
        <v>5</v>
      </c>
      <c r="F216" s="2"/>
      <c r="G216" s="3">
        <f>Transactions[[#This Row],[Credit (Income)]]-Transactions[[#This Row],[Debit (Spend)]]</f>
        <v>-5</v>
      </c>
      <c r="H216" t="s">
        <v>20</v>
      </c>
      <c r="I216" s="3" t="str">
        <f>_xlfn.XLOOKUP(Transactions[[#This Row],[Subcategory]],categories[Subcategory],categories[Category],"Add Subcategory")</f>
        <v>Dining Out</v>
      </c>
      <c r="J216" s="3" t="str">
        <f>_xlfn.XLOOKUP(Transactions[[#This Row],[Subcategory]],categories[Subcategory],categories[Category Type],"Add Subcategory")</f>
        <v>Expense</v>
      </c>
      <c r="M216" t="s">
        <v>20</v>
      </c>
    </row>
    <row r="217" spans="2:13" x14ac:dyDescent="0.35">
      <c r="B217" t="s">
        <v>18</v>
      </c>
      <c r="C217" s="1">
        <v>45782</v>
      </c>
      <c r="D217" t="s">
        <v>19</v>
      </c>
      <c r="E217" s="2">
        <v>5</v>
      </c>
      <c r="F217" s="2"/>
      <c r="G217" s="3">
        <f>Transactions[[#This Row],[Credit (Income)]]-Transactions[[#This Row],[Debit (Spend)]]</f>
        <v>-5</v>
      </c>
      <c r="H217" t="s">
        <v>20</v>
      </c>
      <c r="I217" s="3" t="str">
        <f>_xlfn.XLOOKUP(Transactions[[#This Row],[Subcategory]],categories[Subcategory],categories[Category],"Add Subcategory")</f>
        <v>Dining Out</v>
      </c>
      <c r="J217" s="3" t="str">
        <f>_xlfn.XLOOKUP(Transactions[[#This Row],[Subcategory]],categories[Subcategory],categories[Category Type],"Add Subcategory")</f>
        <v>Expense</v>
      </c>
      <c r="M217" t="s">
        <v>20</v>
      </c>
    </row>
    <row r="218" spans="2:13" x14ac:dyDescent="0.35">
      <c r="B218" t="s">
        <v>18</v>
      </c>
      <c r="C218" s="1">
        <v>45783</v>
      </c>
      <c r="D218" t="s">
        <v>19</v>
      </c>
      <c r="E218" s="2">
        <v>5</v>
      </c>
      <c r="F218" s="2"/>
      <c r="G218" s="3">
        <f>Transactions[[#This Row],[Credit (Income)]]-Transactions[[#This Row],[Debit (Spend)]]</f>
        <v>-5</v>
      </c>
      <c r="H218" t="s">
        <v>20</v>
      </c>
      <c r="I218" s="3" t="str">
        <f>_xlfn.XLOOKUP(Transactions[[#This Row],[Subcategory]],categories[Subcategory],categories[Category],"Add Subcategory")</f>
        <v>Dining Out</v>
      </c>
      <c r="J218" s="3" t="str">
        <f>_xlfn.XLOOKUP(Transactions[[#This Row],[Subcategory]],categories[Subcategory],categories[Category Type],"Add Subcategory")</f>
        <v>Expense</v>
      </c>
      <c r="M218" t="s">
        <v>20</v>
      </c>
    </row>
    <row r="219" spans="2:13" x14ac:dyDescent="0.35">
      <c r="B219" t="s">
        <v>18</v>
      </c>
      <c r="C219" s="1">
        <v>45783</v>
      </c>
      <c r="D219" t="s">
        <v>25</v>
      </c>
      <c r="E219" s="2">
        <v>170</v>
      </c>
      <c r="F219" s="2"/>
      <c r="G219" s="3">
        <f>Transactions[[#This Row],[Credit (Income)]]-Transactions[[#This Row],[Debit (Spend)]]</f>
        <v>-170</v>
      </c>
      <c r="H219" t="s">
        <v>26</v>
      </c>
      <c r="I219" s="3" t="str">
        <f>_xlfn.XLOOKUP(Transactions[[#This Row],[Subcategory]],categories[Subcategory],categories[Category],"Add Subcategory")</f>
        <v>Living Expenses</v>
      </c>
      <c r="J219" s="3" t="str">
        <f>_xlfn.XLOOKUP(Transactions[[#This Row],[Subcategory]],categories[Subcategory],categories[Category Type],"Add Subcategory")</f>
        <v>Expense</v>
      </c>
      <c r="M219" t="s">
        <v>26</v>
      </c>
    </row>
    <row r="220" spans="2:13" x14ac:dyDescent="0.35">
      <c r="B220" t="s">
        <v>12</v>
      </c>
      <c r="C220" s="1">
        <v>45786</v>
      </c>
      <c r="D220" t="s">
        <v>27</v>
      </c>
      <c r="E220" s="2">
        <v>54.1</v>
      </c>
      <c r="F220" s="2"/>
      <c r="G220" s="3">
        <f>Transactions[[#This Row],[Credit (Income)]]-Transactions[[#This Row],[Debit (Spend)]]</f>
        <v>-54.1</v>
      </c>
      <c r="H220" t="s">
        <v>28</v>
      </c>
      <c r="I220" s="3" t="str">
        <f>_xlfn.XLOOKUP(Transactions[[#This Row],[Subcategory]],categories[Subcategory],categories[Category],"Add Subcategory")</f>
        <v>Living Expenses</v>
      </c>
      <c r="J220" s="3" t="str">
        <f>_xlfn.XLOOKUP(Transactions[[#This Row],[Subcategory]],categories[Subcategory],categories[Category Type],"Add Subcategory")</f>
        <v>Expense</v>
      </c>
      <c r="M220" t="s">
        <v>28</v>
      </c>
    </row>
    <row r="221" spans="2:13" x14ac:dyDescent="0.35">
      <c r="B221" t="s">
        <v>18</v>
      </c>
      <c r="C221" s="1">
        <v>45786</v>
      </c>
      <c r="D221" t="s">
        <v>19</v>
      </c>
      <c r="E221" s="2">
        <v>5</v>
      </c>
      <c r="F221" s="2"/>
      <c r="G221" s="3">
        <f>Transactions[[#This Row],[Credit (Income)]]-Transactions[[#This Row],[Debit (Spend)]]</f>
        <v>-5</v>
      </c>
      <c r="H221" t="s">
        <v>20</v>
      </c>
      <c r="I221" s="3" t="str">
        <f>_xlfn.XLOOKUP(Transactions[[#This Row],[Subcategory]],categories[Subcategory],categories[Category],"Add Subcategory")</f>
        <v>Dining Out</v>
      </c>
      <c r="J221" s="3" t="str">
        <f>_xlfn.XLOOKUP(Transactions[[#This Row],[Subcategory]],categories[Subcategory],categories[Category Type],"Add Subcategory")</f>
        <v>Expense</v>
      </c>
      <c r="M221" t="s">
        <v>20</v>
      </c>
    </row>
    <row r="222" spans="2:13" x14ac:dyDescent="0.35">
      <c r="B222" t="s">
        <v>18</v>
      </c>
      <c r="C222" s="1">
        <v>45787</v>
      </c>
      <c r="D222" t="s">
        <v>19</v>
      </c>
      <c r="E222" s="2">
        <v>5</v>
      </c>
      <c r="F222" s="2"/>
      <c r="G222" s="3">
        <f>Transactions[[#This Row],[Credit (Income)]]-Transactions[[#This Row],[Debit (Spend)]]</f>
        <v>-5</v>
      </c>
      <c r="H222" t="s">
        <v>20</v>
      </c>
      <c r="I222" s="3" t="str">
        <f>_xlfn.XLOOKUP(Transactions[[#This Row],[Subcategory]],categories[Subcategory],categories[Category],"Add Subcategory")</f>
        <v>Dining Out</v>
      </c>
      <c r="J222" s="3" t="str">
        <f>_xlfn.XLOOKUP(Transactions[[#This Row],[Subcategory]],categories[Subcategory],categories[Category Type],"Add Subcategory")</f>
        <v>Expense</v>
      </c>
      <c r="M222" t="s">
        <v>20</v>
      </c>
    </row>
    <row r="223" spans="2:13" x14ac:dyDescent="0.35">
      <c r="B223" t="s">
        <v>18</v>
      </c>
      <c r="C223" s="1">
        <v>45788</v>
      </c>
      <c r="D223" t="s">
        <v>29</v>
      </c>
      <c r="E223" s="2">
        <v>81</v>
      </c>
      <c r="F223" s="2"/>
      <c r="G223" s="3">
        <f>Transactions[[#This Row],[Credit (Income)]]-Transactions[[#This Row],[Debit (Spend)]]</f>
        <v>-81</v>
      </c>
      <c r="H223" t="s">
        <v>30</v>
      </c>
      <c r="I223" s="3" t="str">
        <f>_xlfn.XLOOKUP(Transactions[[#This Row],[Subcategory]],categories[Subcategory],categories[Category],"Add Subcategory")</f>
        <v>Transport</v>
      </c>
      <c r="J223" s="3" t="str">
        <f>_xlfn.XLOOKUP(Transactions[[#This Row],[Subcategory]],categories[Subcategory],categories[Category Type],"Add Subcategory")</f>
        <v>Expense</v>
      </c>
      <c r="M223" t="s">
        <v>30</v>
      </c>
    </row>
    <row r="224" spans="2:13" x14ac:dyDescent="0.35">
      <c r="B224" t="s">
        <v>18</v>
      </c>
      <c r="C224" s="1">
        <v>45788</v>
      </c>
      <c r="D224" t="s">
        <v>19</v>
      </c>
      <c r="E224" s="2">
        <v>5</v>
      </c>
      <c r="F224" s="2"/>
      <c r="G224" s="3">
        <f>Transactions[[#This Row],[Credit (Income)]]-Transactions[[#This Row],[Debit (Spend)]]</f>
        <v>-5</v>
      </c>
      <c r="H224" t="s">
        <v>20</v>
      </c>
      <c r="I224" s="3" t="str">
        <f>_xlfn.XLOOKUP(Transactions[[#This Row],[Subcategory]],categories[Subcategory],categories[Category],"Add Subcategory")</f>
        <v>Dining Out</v>
      </c>
      <c r="J224" s="3" t="str">
        <f>_xlfn.XLOOKUP(Transactions[[#This Row],[Subcategory]],categories[Subcategory],categories[Category Type],"Add Subcategory")</f>
        <v>Expense</v>
      </c>
      <c r="M224" t="s">
        <v>20</v>
      </c>
    </row>
    <row r="225" spans="2:13" x14ac:dyDescent="0.35">
      <c r="B225" t="s">
        <v>18</v>
      </c>
      <c r="C225" s="1">
        <v>45789</v>
      </c>
      <c r="D225" t="s">
        <v>19</v>
      </c>
      <c r="E225" s="2">
        <v>5</v>
      </c>
      <c r="F225" s="2"/>
      <c r="G225" s="3">
        <f>Transactions[[#This Row],[Credit (Income)]]-Transactions[[#This Row],[Debit (Spend)]]</f>
        <v>-5</v>
      </c>
      <c r="H225" t="s">
        <v>20</v>
      </c>
      <c r="I225" s="3" t="str">
        <f>_xlfn.XLOOKUP(Transactions[[#This Row],[Subcategory]],categories[Subcategory],categories[Category],"Add Subcategory")</f>
        <v>Dining Out</v>
      </c>
      <c r="J225" s="3" t="str">
        <f>_xlfn.XLOOKUP(Transactions[[#This Row],[Subcategory]],categories[Subcategory],categories[Category Type],"Add Subcategory")</f>
        <v>Expense</v>
      </c>
      <c r="M225" t="s">
        <v>20</v>
      </c>
    </row>
    <row r="226" spans="2:13" x14ac:dyDescent="0.35">
      <c r="B226" t="s">
        <v>18</v>
      </c>
      <c r="C226" s="1">
        <v>45790</v>
      </c>
      <c r="D226" t="s">
        <v>25</v>
      </c>
      <c r="E226" s="2">
        <v>139.1</v>
      </c>
      <c r="F226" s="2"/>
      <c r="G226" s="3">
        <f>Transactions[[#This Row],[Credit (Income)]]-Transactions[[#This Row],[Debit (Spend)]]</f>
        <v>-139.1</v>
      </c>
      <c r="H226" t="s">
        <v>26</v>
      </c>
      <c r="I226" s="3" t="str">
        <f>_xlfn.XLOOKUP(Transactions[[#This Row],[Subcategory]],categories[Subcategory],categories[Category],"Add Subcategory")</f>
        <v>Living Expenses</v>
      </c>
      <c r="J226" s="3" t="str">
        <f>_xlfn.XLOOKUP(Transactions[[#This Row],[Subcategory]],categories[Subcategory],categories[Category Type],"Add Subcategory")</f>
        <v>Expense</v>
      </c>
      <c r="M226" t="s">
        <v>26</v>
      </c>
    </row>
    <row r="227" spans="2:13" x14ac:dyDescent="0.35">
      <c r="B227" t="s">
        <v>18</v>
      </c>
      <c r="C227" s="1">
        <v>45790</v>
      </c>
      <c r="D227" t="s">
        <v>19</v>
      </c>
      <c r="E227" s="2">
        <v>5</v>
      </c>
      <c r="F227" s="2"/>
      <c r="G227" s="3">
        <f>Transactions[[#This Row],[Credit (Income)]]-Transactions[[#This Row],[Debit (Spend)]]</f>
        <v>-5</v>
      </c>
      <c r="H227" t="s">
        <v>20</v>
      </c>
      <c r="I227" s="3" t="str">
        <f>_xlfn.XLOOKUP(Transactions[[#This Row],[Subcategory]],categories[Subcategory],categories[Category],"Add Subcategory")</f>
        <v>Dining Out</v>
      </c>
      <c r="J227" s="3" t="str">
        <f>_xlfn.XLOOKUP(Transactions[[#This Row],[Subcategory]],categories[Subcategory],categories[Category Type],"Add Subcategory")</f>
        <v>Expense</v>
      </c>
      <c r="M227" t="s">
        <v>20</v>
      </c>
    </row>
    <row r="228" spans="2:13" x14ac:dyDescent="0.35">
      <c r="B228" t="s">
        <v>18</v>
      </c>
      <c r="C228" s="1">
        <v>45791</v>
      </c>
      <c r="D228" t="s">
        <v>19</v>
      </c>
      <c r="E228" s="2">
        <v>5</v>
      </c>
      <c r="F228" s="2"/>
      <c r="G228" s="3">
        <f>Transactions[[#This Row],[Credit (Income)]]-Transactions[[#This Row],[Debit (Spend)]]</f>
        <v>-5</v>
      </c>
      <c r="H228" t="s">
        <v>20</v>
      </c>
      <c r="I228" s="3" t="str">
        <f>_xlfn.XLOOKUP(Transactions[[#This Row],[Subcategory]],categories[Subcategory],categories[Category],"Add Subcategory")</f>
        <v>Dining Out</v>
      </c>
      <c r="J228" s="3" t="str">
        <f>_xlfn.XLOOKUP(Transactions[[#This Row],[Subcategory]],categories[Subcategory],categories[Category Type],"Add Subcategory")</f>
        <v>Expense</v>
      </c>
      <c r="M228" t="s">
        <v>20</v>
      </c>
    </row>
    <row r="229" spans="2:13" x14ac:dyDescent="0.35">
      <c r="B229" t="s">
        <v>18</v>
      </c>
      <c r="C229" s="1">
        <v>45791</v>
      </c>
      <c r="D229" t="s">
        <v>31</v>
      </c>
      <c r="E229" s="2">
        <v>43.9</v>
      </c>
      <c r="F229" s="2"/>
      <c r="G229" s="3">
        <f>Transactions[[#This Row],[Credit (Income)]]-Transactions[[#This Row],[Debit (Spend)]]</f>
        <v>-43.9</v>
      </c>
      <c r="H229" t="s">
        <v>32</v>
      </c>
      <c r="I229" s="3" t="str">
        <f>_xlfn.XLOOKUP(Transactions[[#This Row],[Subcategory]],categories[Subcategory],categories[Category],"Add Subcategory")</f>
        <v>Discretionary</v>
      </c>
      <c r="J229" s="3" t="str">
        <f>_xlfn.XLOOKUP(Transactions[[#This Row],[Subcategory]],categories[Subcategory],categories[Category Type],"Add Subcategory")</f>
        <v>Expense</v>
      </c>
      <c r="M229" t="s">
        <v>32</v>
      </c>
    </row>
    <row r="230" spans="2:13" x14ac:dyDescent="0.35">
      <c r="B230" t="s">
        <v>18</v>
      </c>
      <c r="C230" s="1">
        <v>45791</v>
      </c>
      <c r="D230" t="s">
        <v>33</v>
      </c>
      <c r="E230" s="2">
        <v>101.80000000000001</v>
      </c>
      <c r="F230" s="2"/>
      <c r="G230" s="3">
        <f>Transactions[[#This Row],[Credit (Income)]]-Transactions[[#This Row],[Debit (Spend)]]</f>
        <v>-101.80000000000001</v>
      </c>
      <c r="H230" t="s">
        <v>34</v>
      </c>
      <c r="I230" s="3" t="str">
        <f>_xlfn.XLOOKUP(Transactions[[#This Row],[Subcategory]],categories[Subcategory],categories[Category],"Add Subcategory")</f>
        <v>Discretionary</v>
      </c>
      <c r="J230" s="3" t="str">
        <f>_xlfn.XLOOKUP(Transactions[[#This Row],[Subcategory]],categories[Subcategory],categories[Category Type],"Add Subcategory")</f>
        <v>Expense</v>
      </c>
      <c r="M230" t="s">
        <v>34</v>
      </c>
    </row>
    <row r="231" spans="2:13" x14ac:dyDescent="0.35">
      <c r="B231" t="s">
        <v>18</v>
      </c>
      <c r="C231" s="1">
        <v>45791</v>
      </c>
      <c r="D231" t="s">
        <v>35</v>
      </c>
      <c r="E231" s="2">
        <v>55.9</v>
      </c>
      <c r="F231" s="2"/>
      <c r="G231" s="3">
        <f>Transactions[[#This Row],[Credit (Income)]]-Transactions[[#This Row],[Debit (Spend)]]</f>
        <v>-55.9</v>
      </c>
      <c r="H231" t="s">
        <v>36</v>
      </c>
      <c r="I231" s="3" t="str">
        <f>_xlfn.XLOOKUP(Transactions[[#This Row],[Subcategory]],categories[Subcategory],categories[Category],"Add Subcategory")</f>
        <v>Dining Out</v>
      </c>
      <c r="J231" s="3" t="str">
        <f>_xlfn.XLOOKUP(Transactions[[#This Row],[Subcategory]],categories[Subcategory],categories[Category Type],"Add Subcategory")</f>
        <v>Expense</v>
      </c>
      <c r="M231" t="s">
        <v>36</v>
      </c>
    </row>
    <row r="232" spans="2:13" x14ac:dyDescent="0.35">
      <c r="B232" t="s">
        <v>18</v>
      </c>
      <c r="C232" s="1">
        <v>45792</v>
      </c>
      <c r="D232" t="s">
        <v>37</v>
      </c>
      <c r="E232" s="2">
        <v>32</v>
      </c>
      <c r="F232" s="2"/>
      <c r="G232" s="3">
        <f>Transactions[[#This Row],[Credit (Income)]]-Transactions[[#This Row],[Debit (Spend)]]</f>
        <v>-32</v>
      </c>
      <c r="H232" t="s">
        <v>38</v>
      </c>
      <c r="I232" s="3" t="str">
        <f>_xlfn.XLOOKUP(Transactions[[#This Row],[Subcategory]],categories[Subcategory],categories[Category],"Add Subcategory")</f>
        <v>Transport</v>
      </c>
      <c r="J232" s="3" t="str">
        <f>_xlfn.XLOOKUP(Transactions[[#This Row],[Subcategory]],categories[Subcategory],categories[Category Type],"Add Subcategory")</f>
        <v>Expense</v>
      </c>
      <c r="M232" t="s">
        <v>38</v>
      </c>
    </row>
    <row r="233" spans="2:13" x14ac:dyDescent="0.35">
      <c r="B233" t="s">
        <v>12</v>
      </c>
      <c r="C233" s="1">
        <v>45793</v>
      </c>
      <c r="D233" t="s">
        <v>39</v>
      </c>
      <c r="E233" s="2">
        <v>30</v>
      </c>
      <c r="F233" s="2"/>
      <c r="G233" s="3">
        <f>Transactions[[#This Row],[Credit (Income)]]-Transactions[[#This Row],[Debit (Spend)]]</f>
        <v>-30</v>
      </c>
      <c r="H233" t="s">
        <v>40</v>
      </c>
      <c r="I233" s="3" t="str">
        <f>_xlfn.XLOOKUP(Transactions[[#This Row],[Subcategory]],categories[Subcategory],categories[Category],"Add Subcategory")</f>
        <v>Discretionary</v>
      </c>
      <c r="J233" s="3" t="str">
        <f>_xlfn.XLOOKUP(Transactions[[#This Row],[Subcategory]],categories[Subcategory],categories[Category Type],"Add Subcategory")</f>
        <v>Expense</v>
      </c>
      <c r="M233" t="s">
        <v>40</v>
      </c>
    </row>
    <row r="234" spans="2:13" x14ac:dyDescent="0.35">
      <c r="B234" t="s">
        <v>18</v>
      </c>
      <c r="C234" s="1">
        <v>45793</v>
      </c>
      <c r="D234" t="s">
        <v>19</v>
      </c>
      <c r="E234" s="2">
        <v>5</v>
      </c>
      <c r="F234" s="2"/>
      <c r="G234" s="3">
        <f>Transactions[[#This Row],[Credit (Income)]]-Transactions[[#This Row],[Debit (Spend)]]</f>
        <v>-5</v>
      </c>
      <c r="H234" t="s">
        <v>20</v>
      </c>
      <c r="I234" s="3" t="str">
        <f>_xlfn.XLOOKUP(Transactions[[#This Row],[Subcategory]],categories[Subcategory],categories[Category],"Add Subcategory")</f>
        <v>Dining Out</v>
      </c>
      <c r="J234" s="3" t="str">
        <f>_xlfn.XLOOKUP(Transactions[[#This Row],[Subcategory]],categories[Subcategory],categories[Category Type],"Add Subcategory")</f>
        <v>Expense</v>
      </c>
      <c r="M234" t="s">
        <v>20</v>
      </c>
    </row>
    <row r="235" spans="2:13" x14ac:dyDescent="0.35">
      <c r="B235" t="s">
        <v>18</v>
      </c>
      <c r="C235" s="1">
        <v>45794</v>
      </c>
      <c r="D235" t="s">
        <v>19</v>
      </c>
      <c r="E235" s="2">
        <v>5</v>
      </c>
      <c r="F235" s="2"/>
      <c r="G235" s="3">
        <f>Transactions[[#This Row],[Credit (Income)]]-Transactions[[#This Row],[Debit (Spend)]]</f>
        <v>-5</v>
      </c>
      <c r="H235" t="s">
        <v>20</v>
      </c>
      <c r="I235" s="3" t="str">
        <f>_xlfn.XLOOKUP(Transactions[[#This Row],[Subcategory]],categories[Subcategory],categories[Category],"Add Subcategory")</f>
        <v>Dining Out</v>
      </c>
      <c r="J235" s="3" t="str">
        <f>_xlfn.XLOOKUP(Transactions[[#This Row],[Subcategory]],categories[Subcategory],categories[Category Type],"Add Subcategory")</f>
        <v>Expense</v>
      </c>
      <c r="M235" t="s">
        <v>20</v>
      </c>
    </row>
    <row r="236" spans="2:13" x14ac:dyDescent="0.35">
      <c r="B236" t="s">
        <v>12</v>
      </c>
      <c r="C236" s="1">
        <v>45794</v>
      </c>
      <c r="D236" t="s">
        <v>55</v>
      </c>
      <c r="E236" s="2">
        <v>75</v>
      </c>
      <c r="F236" s="2"/>
      <c r="G236" s="3">
        <f>Transactions[[#This Row],[Credit (Income)]]-Transactions[[#This Row],[Debit (Spend)]]</f>
        <v>-75</v>
      </c>
      <c r="H236" t="s">
        <v>56</v>
      </c>
      <c r="I236" s="3" t="str">
        <f>_xlfn.XLOOKUP(Transactions[[#This Row],[Subcategory]],categories[Subcategory],categories[Category],"Add Subcategory")</f>
        <v>Medical</v>
      </c>
      <c r="J236" s="3" t="str">
        <f>_xlfn.XLOOKUP(Transactions[[#This Row],[Subcategory]],categories[Subcategory],categories[Category Type],"Add Subcategory")</f>
        <v>Expense</v>
      </c>
      <c r="M236" t="s">
        <v>56</v>
      </c>
    </row>
    <row r="237" spans="2:13" x14ac:dyDescent="0.35">
      <c r="B237" t="s">
        <v>12</v>
      </c>
      <c r="C237" s="1">
        <v>45794</v>
      </c>
      <c r="D237" t="s">
        <v>43</v>
      </c>
      <c r="E237" s="2">
        <v>40</v>
      </c>
      <c r="F237" s="2"/>
      <c r="G237" s="3">
        <f>Transactions[[#This Row],[Credit (Income)]]-Transactions[[#This Row],[Debit (Spend)]]</f>
        <v>-40</v>
      </c>
      <c r="H237" t="s">
        <v>44</v>
      </c>
      <c r="I237" s="3" t="str">
        <f>_xlfn.XLOOKUP(Transactions[[#This Row],[Subcategory]],categories[Subcategory],categories[Category],"Add Subcategory")</f>
        <v>Living Expenses</v>
      </c>
      <c r="J237" s="3" t="str">
        <f>_xlfn.XLOOKUP(Transactions[[#This Row],[Subcategory]],categories[Subcategory],categories[Category Type],"Add Subcategory")</f>
        <v>Expense</v>
      </c>
      <c r="M237" t="s">
        <v>44</v>
      </c>
    </row>
    <row r="238" spans="2:13" x14ac:dyDescent="0.35">
      <c r="B238" t="s">
        <v>12</v>
      </c>
      <c r="C238" s="1">
        <v>45794</v>
      </c>
      <c r="D238" t="s">
        <v>13</v>
      </c>
      <c r="E238" s="2">
        <v>100</v>
      </c>
      <c r="F238" s="2"/>
      <c r="G238" s="3">
        <f>Transactions[[#This Row],[Credit (Income)]]-Transactions[[#This Row],[Debit (Spend)]]</f>
        <v>-100</v>
      </c>
      <c r="H238" t="s">
        <v>14</v>
      </c>
      <c r="I238" s="3" t="str">
        <f>_xlfn.XLOOKUP(Transactions[[#This Row],[Subcategory]],categories[Subcategory],categories[Category],"Add Subcategory")</f>
        <v>Transfer</v>
      </c>
      <c r="J238" s="3" t="str">
        <f>_xlfn.XLOOKUP(Transactions[[#This Row],[Subcategory]],categories[Subcategory],categories[Category Type],"Add Subcategory")</f>
        <v>Not Reported</v>
      </c>
      <c r="M238" t="s">
        <v>14</v>
      </c>
    </row>
    <row r="239" spans="2:13" x14ac:dyDescent="0.35">
      <c r="B239" t="s">
        <v>18</v>
      </c>
      <c r="C239" s="1">
        <v>45795</v>
      </c>
      <c r="D239" t="s">
        <v>45</v>
      </c>
      <c r="E239" s="2">
        <v>49</v>
      </c>
      <c r="F239" s="2"/>
      <c r="G239" s="3">
        <f>Transactions[[#This Row],[Credit (Income)]]-Transactions[[#This Row],[Debit (Spend)]]</f>
        <v>-49</v>
      </c>
      <c r="H239" t="s">
        <v>46</v>
      </c>
      <c r="I239" s="3" t="str">
        <f>_xlfn.XLOOKUP(Transactions[[#This Row],[Subcategory]],categories[Subcategory],categories[Category],"Add Subcategory")</f>
        <v>Discretionary</v>
      </c>
      <c r="J239" s="3" t="str">
        <f>_xlfn.XLOOKUP(Transactions[[#This Row],[Subcategory]],categories[Subcategory],categories[Category Type],"Add Subcategory")</f>
        <v>Expense</v>
      </c>
      <c r="M239" t="s">
        <v>46</v>
      </c>
    </row>
    <row r="240" spans="2:13" x14ac:dyDescent="0.35">
      <c r="B240" t="s">
        <v>18</v>
      </c>
      <c r="C240" s="1">
        <v>45795</v>
      </c>
      <c r="D240" t="s">
        <v>47</v>
      </c>
      <c r="E240" s="2">
        <v>35</v>
      </c>
      <c r="F240" s="2"/>
      <c r="G240" s="3">
        <f>Transactions[[#This Row],[Credit (Income)]]-Transactions[[#This Row],[Debit (Spend)]]</f>
        <v>-35</v>
      </c>
      <c r="H240" t="s">
        <v>32</v>
      </c>
      <c r="I240" s="3" t="str">
        <f>_xlfn.XLOOKUP(Transactions[[#This Row],[Subcategory]],categories[Subcategory],categories[Category],"Add Subcategory")</f>
        <v>Discretionary</v>
      </c>
      <c r="J240" s="3" t="str">
        <f>_xlfn.XLOOKUP(Transactions[[#This Row],[Subcategory]],categories[Subcategory],categories[Category Type],"Add Subcategory")</f>
        <v>Expense</v>
      </c>
      <c r="M240" t="s">
        <v>32</v>
      </c>
    </row>
    <row r="241" spans="2:13" x14ac:dyDescent="0.35">
      <c r="B241" t="s">
        <v>18</v>
      </c>
      <c r="C241" s="1">
        <v>45795</v>
      </c>
      <c r="D241" t="s">
        <v>19</v>
      </c>
      <c r="E241" s="2">
        <v>5</v>
      </c>
      <c r="F241" s="2"/>
      <c r="G241" s="3">
        <f>Transactions[[#This Row],[Credit (Income)]]-Transactions[[#This Row],[Debit (Spend)]]</f>
        <v>-5</v>
      </c>
      <c r="H241" t="s">
        <v>20</v>
      </c>
      <c r="I241" s="3" t="str">
        <f>_xlfn.XLOOKUP(Transactions[[#This Row],[Subcategory]],categories[Subcategory],categories[Category],"Add Subcategory")</f>
        <v>Dining Out</v>
      </c>
      <c r="J241" s="3" t="str">
        <f>_xlfn.XLOOKUP(Transactions[[#This Row],[Subcategory]],categories[Subcategory],categories[Category Type],"Add Subcategory")</f>
        <v>Expense</v>
      </c>
      <c r="M241" t="s">
        <v>20</v>
      </c>
    </row>
    <row r="242" spans="2:13" x14ac:dyDescent="0.35">
      <c r="B242" t="s">
        <v>18</v>
      </c>
      <c r="C242" s="1">
        <v>45796</v>
      </c>
      <c r="D242" t="s">
        <v>19</v>
      </c>
      <c r="E242" s="2">
        <v>5</v>
      </c>
      <c r="F242" s="2"/>
      <c r="G242" s="3">
        <f>Transactions[[#This Row],[Credit (Income)]]-Transactions[[#This Row],[Debit (Spend)]]</f>
        <v>-5</v>
      </c>
      <c r="H242" t="s">
        <v>20</v>
      </c>
      <c r="I242" s="3" t="str">
        <f>_xlfn.XLOOKUP(Transactions[[#This Row],[Subcategory]],categories[Subcategory],categories[Category],"Add Subcategory")</f>
        <v>Dining Out</v>
      </c>
      <c r="J242" s="3" t="str">
        <f>_xlfn.XLOOKUP(Transactions[[#This Row],[Subcategory]],categories[Subcategory],categories[Category Type],"Add Subcategory")</f>
        <v>Expense</v>
      </c>
      <c r="M242" t="s">
        <v>20</v>
      </c>
    </row>
    <row r="243" spans="2:13" x14ac:dyDescent="0.35">
      <c r="B243" t="s">
        <v>18</v>
      </c>
      <c r="C243" s="1">
        <v>45797</v>
      </c>
      <c r="D243" t="s">
        <v>19</v>
      </c>
      <c r="E243" s="2">
        <v>5</v>
      </c>
      <c r="F243" s="2"/>
      <c r="G243" s="3">
        <f>Transactions[[#This Row],[Credit (Income)]]-Transactions[[#This Row],[Debit (Spend)]]</f>
        <v>-5</v>
      </c>
      <c r="H243" t="s">
        <v>20</v>
      </c>
      <c r="I243" s="3" t="str">
        <f>_xlfn.XLOOKUP(Transactions[[#This Row],[Subcategory]],categories[Subcategory],categories[Category],"Add Subcategory")</f>
        <v>Dining Out</v>
      </c>
      <c r="J243" s="3" t="str">
        <f>_xlfn.XLOOKUP(Transactions[[#This Row],[Subcategory]],categories[Subcategory],categories[Category Type],"Add Subcategory")</f>
        <v>Expense</v>
      </c>
      <c r="M243" t="s">
        <v>20</v>
      </c>
    </row>
    <row r="244" spans="2:13" x14ac:dyDescent="0.35">
      <c r="B244" t="s">
        <v>18</v>
      </c>
      <c r="C244" s="1">
        <v>45797</v>
      </c>
      <c r="D244" t="s">
        <v>25</v>
      </c>
      <c r="E244" s="2">
        <v>174</v>
      </c>
      <c r="F244" s="2"/>
      <c r="G244" s="3">
        <f>Transactions[[#This Row],[Credit (Income)]]-Transactions[[#This Row],[Debit (Spend)]]</f>
        <v>-174</v>
      </c>
      <c r="H244" t="s">
        <v>26</v>
      </c>
      <c r="I244" s="3" t="str">
        <f>_xlfn.XLOOKUP(Transactions[[#This Row],[Subcategory]],categories[Subcategory],categories[Category],"Add Subcategory")</f>
        <v>Living Expenses</v>
      </c>
      <c r="J244" s="3" t="str">
        <f>_xlfn.XLOOKUP(Transactions[[#This Row],[Subcategory]],categories[Subcategory],categories[Category Type],"Add Subcategory")</f>
        <v>Expense</v>
      </c>
      <c r="M244" t="s">
        <v>26</v>
      </c>
    </row>
    <row r="245" spans="2:13" x14ac:dyDescent="0.35">
      <c r="B245" t="s">
        <v>18</v>
      </c>
      <c r="C245" s="1">
        <v>45798</v>
      </c>
      <c r="D245" t="s">
        <v>48</v>
      </c>
      <c r="E245" s="2">
        <v>41.1</v>
      </c>
      <c r="F245" s="2"/>
      <c r="G245" s="3">
        <f>Transactions[[#This Row],[Credit (Income)]]-Transactions[[#This Row],[Debit (Spend)]]</f>
        <v>-41.1</v>
      </c>
      <c r="H245" t="s">
        <v>36</v>
      </c>
      <c r="I245" s="3" t="str">
        <f>_xlfn.XLOOKUP(Transactions[[#This Row],[Subcategory]],categories[Subcategory],categories[Category],"Add Subcategory")</f>
        <v>Dining Out</v>
      </c>
      <c r="J245" s="3" t="str">
        <f>_xlfn.XLOOKUP(Transactions[[#This Row],[Subcategory]],categories[Subcategory],categories[Category Type],"Add Subcategory")</f>
        <v>Expense</v>
      </c>
      <c r="M245" t="s">
        <v>36</v>
      </c>
    </row>
    <row r="246" spans="2:13" x14ac:dyDescent="0.35">
      <c r="B246" t="s">
        <v>18</v>
      </c>
      <c r="C246" s="1">
        <v>45799</v>
      </c>
      <c r="D246" t="s">
        <v>49</v>
      </c>
      <c r="E246" s="2">
        <v>16.2</v>
      </c>
      <c r="F246" s="2"/>
      <c r="G246" s="3">
        <f>Transactions[[#This Row],[Credit (Income)]]-Transactions[[#This Row],[Debit (Spend)]]</f>
        <v>-16.2</v>
      </c>
      <c r="H246" t="s">
        <v>36</v>
      </c>
      <c r="I246" s="3" t="str">
        <f>_xlfn.XLOOKUP(Transactions[[#This Row],[Subcategory]],categories[Subcategory],categories[Category],"Add Subcategory")</f>
        <v>Dining Out</v>
      </c>
      <c r="J246" s="3" t="str">
        <f>_xlfn.XLOOKUP(Transactions[[#This Row],[Subcategory]],categories[Subcategory],categories[Category Type],"Add Subcategory")</f>
        <v>Expense</v>
      </c>
      <c r="M246" t="s">
        <v>36</v>
      </c>
    </row>
    <row r="247" spans="2:13" x14ac:dyDescent="0.35">
      <c r="B247" t="s">
        <v>12</v>
      </c>
      <c r="C247" s="1">
        <v>45800</v>
      </c>
      <c r="D247" t="s">
        <v>50</v>
      </c>
      <c r="E247" s="2">
        <v>55</v>
      </c>
      <c r="F247" s="2"/>
      <c r="G247" s="3">
        <f>Transactions[[#This Row],[Credit (Income)]]-Transactions[[#This Row],[Debit (Spend)]]</f>
        <v>-55</v>
      </c>
      <c r="H247" t="s">
        <v>51</v>
      </c>
      <c r="I247" s="3" t="str">
        <f>_xlfn.XLOOKUP(Transactions[[#This Row],[Subcategory]],categories[Subcategory],categories[Category],"Add Subcategory")</f>
        <v>Charity</v>
      </c>
      <c r="J247" s="3" t="str">
        <f>_xlfn.XLOOKUP(Transactions[[#This Row],[Subcategory]],categories[Subcategory],categories[Category Type],"Add Subcategory")</f>
        <v>Expense</v>
      </c>
      <c r="M247" t="s">
        <v>51</v>
      </c>
    </row>
    <row r="248" spans="2:13" x14ac:dyDescent="0.35">
      <c r="B248" t="s">
        <v>18</v>
      </c>
      <c r="C248" s="1">
        <v>45800</v>
      </c>
      <c r="D248" t="s">
        <v>29</v>
      </c>
      <c r="E248" s="2">
        <v>67</v>
      </c>
      <c r="F248" s="2"/>
      <c r="G248" s="3">
        <f>Transactions[[#This Row],[Credit (Income)]]-Transactions[[#This Row],[Debit (Spend)]]</f>
        <v>-67</v>
      </c>
      <c r="H248" t="s">
        <v>30</v>
      </c>
      <c r="I248" s="3" t="str">
        <f>_xlfn.XLOOKUP(Transactions[[#This Row],[Subcategory]],categories[Subcategory],categories[Category],"Add Subcategory")</f>
        <v>Transport</v>
      </c>
      <c r="J248" s="3" t="str">
        <f>_xlfn.XLOOKUP(Transactions[[#This Row],[Subcategory]],categories[Subcategory],categories[Category Type],"Add Subcategory")</f>
        <v>Expense</v>
      </c>
      <c r="M248" t="s">
        <v>30</v>
      </c>
    </row>
    <row r="249" spans="2:13" x14ac:dyDescent="0.35">
      <c r="B249" t="s">
        <v>18</v>
      </c>
      <c r="C249" s="1">
        <v>45800</v>
      </c>
      <c r="D249" t="s">
        <v>19</v>
      </c>
      <c r="E249" s="2">
        <v>5</v>
      </c>
      <c r="F249" s="2"/>
      <c r="G249" s="3">
        <f>Transactions[[#This Row],[Credit (Income)]]-Transactions[[#This Row],[Debit (Spend)]]</f>
        <v>-5</v>
      </c>
      <c r="H249" t="s">
        <v>20</v>
      </c>
      <c r="I249" s="3" t="str">
        <f>_xlfn.XLOOKUP(Transactions[[#This Row],[Subcategory]],categories[Subcategory],categories[Category],"Add Subcategory")</f>
        <v>Dining Out</v>
      </c>
      <c r="J249" s="3" t="str">
        <f>_xlfn.XLOOKUP(Transactions[[#This Row],[Subcategory]],categories[Subcategory],categories[Category Type],"Add Subcategory")</f>
        <v>Expense</v>
      </c>
      <c r="M249" t="s">
        <v>20</v>
      </c>
    </row>
    <row r="250" spans="2:13" x14ac:dyDescent="0.35">
      <c r="B250" t="s">
        <v>18</v>
      </c>
      <c r="C250" s="1">
        <v>45801</v>
      </c>
      <c r="D250" t="s">
        <v>19</v>
      </c>
      <c r="E250" s="2">
        <v>5</v>
      </c>
      <c r="F250" s="2"/>
      <c r="G250" s="3">
        <f>Transactions[[#This Row],[Credit (Income)]]-Transactions[[#This Row],[Debit (Spend)]]</f>
        <v>-5</v>
      </c>
      <c r="H250" t="s">
        <v>20</v>
      </c>
      <c r="I250" s="3" t="str">
        <f>_xlfn.XLOOKUP(Transactions[[#This Row],[Subcategory]],categories[Subcategory],categories[Category],"Add Subcategory")</f>
        <v>Dining Out</v>
      </c>
      <c r="J250" s="3" t="str">
        <f>_xlfn.XLOOKUP(Transactions[[#This Row],[Subcategory]],categories[Subcategory],categories[Category Type],"Add Subcategory")</f>
        <v>Expense</v>
      </c>
      <c r="M250" t="s">
        <v>20</v>
      </c>
    </row>
    <row r="251" spans="2:13" x14ac:dyDescent="0.35">
      <c r="B251" t="s">
        <v>18</v>
      </c>
      <c r="C251" s="1">
        <v>45802</v>
      </c>
      <c r="D251" t="s">
        <v>19</v>
      </c>
      <c r="E251" s="2">
        <v>5</v>
      </c>
      <c r="F251" s="2"/>
      <c r="G251" s="3">
        <f>Transactions[[#This Row],[Credit (Income)]]-Transactions[[#This Row],[Debit (Spend)]]</f>
        <v>-5</v>
      </c>
      <c r="H251" t="s">
        <v>20</v>
      </c>
      <c r="I251" s="3" t="str">
        <f>_xlfn.XLOOKUP(Transactions[[#This Row],[Subcategory]],categories[Subcategory],categories[Category],"Add Subcategory")</f>
        <v>Dining Out</v>
      </c>
      <c r="J251" s="3" t="str">
        <f>_xlfn.XLOOKUP(Transactions[[#This Row],[Subcategory]],categories[Subcategory],categories[Category Type],"Add Subcategory")</f>
        <v>Expense</v>
      </c>
      <c r="M251" t="s">
        <v>20</v>
      </c>
    </row>
    <row r="252" spans="2:13" x14ac:dyDescent="0.35">
      <c r="B252" t="s">
        <v>18</v>
      </c>
      <c r="C252" s="1">
        <v>45803</v>
      </c>
      <c r="D252" t="s">
        <v>19</v>
      </c>
      <c r="E252" s="2">
        <v>5</v>
      </c>
      <c r="F252" s="2"/>
      <c r="G252" s="3">
        <f>Transactions[[#This Row],[Credit (Income)]]-Transactions[[#This Row],[Debit (Spend)]]</f>
        <v>-5</v>
      </c>
      <c r="H252" t="s">
        <v>20</v>
      </c>
      <c r="I252" s="3" t="str">
        <f>_xlfn.XLOOKUP(Transactions[[#This Row],[Subcategory]],categories[Subcategory],categories[Category],"Add Subcategory")</f>
        <v>Dining Out</v>
      </c>
      <c r="J252" s="3" t="str">
        <f>_xlfn.XLOOKUP(Transactions[[#This Row],[Subcategory]],categories[Subcategory],categories[Category Type],"Add Subcategory")</f>
        <v>Expense</v>
      </c>
      <c r="M252" t="s">
        <v>20</v>
      </c>
    </row>
    <row r="253" spans="2:13" x14ac:dyDescent="0.35">
      <c r="B253" t="s">
        <v>18</v>
      </c>
      <c r="C253" s="1">
        <v>45804</v>
      </c>
      <c r="D253" t="s">
        <v>19</v>
      </c>
      <c r="E253" s="2">
        <v>5</v>
      </c>
      <c r="F253" s="2"/>
      <c r="G253" s="3">
        <f>Transactions[[#This Row],[Credit (Income)]]-Transactions[[#This Row],[Debit (Spend)]]</f>
        <v>-5</v>
      </c>
      <c r="H253" t="s">
        <v>20</v>
      </c>
      <c r="I253" s="3" t="str">
        <f>_xlfn.XLOOKUP(Transactions[[#This Row],[Subcategory]],categories[Subcategory],categories[Category],"Add Subcategory")</f>
        <v>Dining Out</v>
      </c>
      <c r="J253" s="3" t="str">
        <f>_xlfn.XLOOKUP(Transactions[[#This Row],[Subcategory]],categories[Subcategory],categories[Category Type],"Add Subcategory")</f>
        <v>Expense</v>
      </c>
      <c r="M253" t="s">
        <v>20</v>
      </c>
    </row>
    <row r="254" spans="2:13" x14ac:dyDescent="0.35">
      <c r="B254" t="s">
        <v>18</v>
      </c>
      <c r="C254" s="1">
        <v>45804</v>
      </c>
      <c r="D254" t="s">
        <v>25</v>
      </c>
      <c r="E254" s="2">
        <v>165.8</v>
      </c>
      <c r="F254" s="2"/>
      <c r="G254" s="3">
        <f>Transactions[[#This Row],[Credit (Income)]]-Transactions[[#This Row],[Debit (Spend)]]</f>
        <v>-165.8</v>
      </c>
      <c r="H254" t="s">
        <v>26</v>
      </c>
      <c r="I254" s="3" t="str">
        <f>_xlfn.XLOOKUP(Transactions[[#This Row],[Subcategory]],categories[Subcategory],categories[Category],"Add Subcategory")</f>
        <v>Living Expenses</v>
      </c>
      <c r="J254" s="3" t="str">
        <f>_xlfn.XLOOKUP(Transactions[[#This Row],[Subcategory]],categories[Subcategory],categories[Category Type],"Add Subcategory")</f>
        <v>Expense</v>
      </c>
      <c r="M254" t="s">
        <v>26</v>
      </c>
    </row>
    <row r="255" spans="2:13" x14ac:dyDescent="0.35">
      <c r="B255" t="s">
        <v>18</v>
      </c>
      <c r="C255" s="1">
        <v>45805</v>
      </c>
      <c r="D255" t="s">
        <v>52</v>
      </c>
      <c r="E255" s="2">
        <v>128.80000000000001</v>
      </c>
      <c r="F255" s="2"/>
      <c r="G255" s="3">
        <f>Transactions[[#This Row],[Credit (Income)]]-Transactions[[#This Row],[Debit (Spend)]]</f>
        <v>-128.80000000000001</v>
      </c>
      <c r="H255" t="s">
        <v>34</v>
      </c>
      <c r="I255" s="3" t="str">
        <f>_xlfn.XLOOKUP(Transactions[[#This Row],[Subcategory]],categories[Subcategory],categories[Category],"Add Subcategory")</f>
        <v>Discretionary</v>
      </c>
      <c r="J255" s="3" t="str">
        <f>_xlfn.XLOOKUP(Transactions[[#This Row],[Subcategory]],categories[Subcategory],categories[Category Type],"Add Subcategory")</f>
        <v>Expense</v>
      </c>
      <c r="M255" t="s">
        <v>34</v>
      </c>
    </row>
    <row r="256" spans="2:13" x14ac:dyDescent="0.35">
      <c r="B256" t="s">
        <v>18</v>
      </c>
      <c r="C256" s="1">
        <v>45805</v>
      </c>
      <c r="D256" t="s">
        <v>62</v>
      </c>
      <c r="E256" s="2">
        <v>235</v>
      </c>
      <c r="F256" s="2"/>
      <c r="G256" s="3">
        <f>Transactions[[#This Row],[Credit (Income)]]-Transactions[[#This Row],[Debit (Spend)]]</f>
        <v>-235</v>
      </c>
      <c r="H256" t="s">
        <v>63</v>
      </c>
      <c r="I256" s="3" t="str">
        <f>_xlfn.XLOOKUP(Transactions[[#This Row],[Subcategory]],categories[Subcategory],categories[Category],"Add Subcategory")</f>
        <v>Discretionary</v>
      </c>
      <c r="J256" s="3" t="str">
        <f>_xlfn.XLOOKUP(Transactions[[#This Row],[Subcategory]],categories[Subcategory],categories[Category Type],"Add Subcategory")</f>
        <v>Expense</v>
      </c>
      <c r="M256" t="s">
        <v>63</v>
      </c>
    </row>
    <row r="257" spans="2:13" x14ac:dyDescent="0.35">
      <c r="B257" t="s">
        <v>18</v>
      </c>
      <c r="C257" s="1">
        <v>45806</v>
      </c>
      <c r="D257" t="s">
        <v>33</v>
      </c>
      <c r="E257" s="2">
        <v>149.19999999999999</v>
      </c>
      <c r="F257" s="2"/>
      <c r="G257" s="3">
        <f>Transactions[[#This Row],[Credit (Income)]]-Transactions[[#This Row],[Debit (Spend)]]</f>
        <v>-149.19999999999999</v>
      </c>
      <c r="H257" t="s">
        <v>34</v>
      </c>
      <c r="I257" s="3" t="str">
        <f>_xlfn.XLOOKUP(Transactions[[#This Row],[Subcategory]],categories[Subcategory],categories[Category],"Add Subcategory")</f>
        <v>Discretionary</v>
      </c>
      <c r="J257" s="3" t="str">
        <f>_xlfn.XLOOKUP(Transactions[[#This Row],[Subcategory]],categories[Subcategory],categories[Category Type],"Add Subcategory")</f>
        <v>Expense</v>
      </c>
      <c r="M257" t="s">
        <v>34</v>
      </c>
    </row>
    <row r="258" spans="2:13" x14ac:dyDescent="0.35">
      <c r="B258" t="s">
        <v>18</v>
      </c>
      <c r="C258" s="1">
        <v>45806</v>
      </c>
      <c r="D258" t="s">
        <v>37</v>
      </c>
      <c r="E258" s="2">
        <v>27.200000000000003</v>
      </c>
      <c r="F258" s="2"/>
      <c r="G258" s="3">
        <f>Transactions[[#This Row],[Credit (Income)]]-Transactions[[#This Row],[Debit (Spend)]]</f>
        <v>-27.200000000000003</v>
      </c>
      <c r="H258" t="s">
        <v>38</v>
      </c>
      <c r="I258" s="3" t="str">
        <f>_xlfn.XLOOKUP(Transactions[[#This Row],[Subcategory]],categories[Subcategory],categories[Category],"Add Subcategory")</f>
        <v>Transport</v>
      </c>
      <c r="J258" s="3" t="str">
        <f>_xlfn.XLOOKUP(Transactions[[#This Row],[Subcategory]],categories[Subcategory],categories[Category Type],"Add Subcategory")</f>
        <v>Expense</v>
      </c>
      <c r="M258" t="s">
        <v>38</v>
      </c>
    </row>
    <row r="259" spans="2:13" x14ac:dyDescent="0.35">
      <c r="B259" t="s">
        <v>18</v>
      </c>
      <c r="C259" s="1">
        <v>45807</v>
      </c>
      <c r="D259" t="s">
        <v>19</v>
      </c>
      <c r="E259" s="2">
        <v>5</v>
      </c>
      <c r="F259" s="2"/>
      <c r="G259" s="3">
        <f>Transactions[[#This Row],[Credit (Income)]]-Transactions[[#This Row],[Debit (Spend)]]</f>
        <v>-5</v>
      </c>
      <c r="H259" t="s">
        <v>20</v>
      </c>
      <c r="I259" s="3" t="str">
        <f>_xlfn.XLOOKUP(Transactions[[#This Row],[Subcategory]],categories[Subcategory],categories[Category],"Add Subcategory")</f>
        <v>Dining Out</v>
      </c>
      <c r="J259" s="3" t="str">
        <f>_xlfn.XLOOKUP(Transactions[[#This Row],[Subcategory]],categories[Subcategory],categories[Category Type],"Add Subcategory")</f>
        <v>Expense</v>
      </c>
      <c r="M259" t="s">
        <v>20</v>
      </c>
    </row>
    <row r="260" spans="2:13" x14ac:dyDescent="0.35">
      <c r="B260" t="s">
        <v>18</v>
      </c>
      <c r="C260" s="1">
        <v>45808</v>
      </c>
      <c r="D260" t="s">
        <v>58</v>
      </c>
      <c r="E260" s="2">
        <v>15</v>
      </c>
      <c r="F260" s="2"/>
      <c r="G260" s="3">
        <f>Transactions[[#This Row],[Credit (Income)]]-Transactions[[#This Row],[Debit (Spend)]]</f>
        <v>-15</v>
      </c>
      <c r="H260" t="s">
        <v>36</v>
      </c>
      <c r="I260" s="3" t="str">
        <f>_xlfn.XLOOKUP(Transactions[[#This Row],[Subcategory]],categories[Subcategory],categories[Category],"Add Subcategory")</f>
        <v>Dining Out</v>
      </c>
      <c r="J260" s="3" t="str">
        <f>_xlfn.XLOOKUP(Transactions[[#This Row],[Subcategory]],categories[Subcategory],categories[Category Type],"Add Subcategory")</f>
        <v>Expense</v>
      </c>
      <c r="M260" t="s">
        <v>36</v>
      </c>
    </row>
    <row r="261" spans="2:13" x14ac:dyDescent="0.35">
      <c r="B261" t="s">
        <v>18</v>
      </c>
      <c r="C261" s="1">
        <v>45808</v>
      </c>
      <c r="D261" t="s">
        <v>19</v>
      </c>
      <c r="E261" s="2">
        <v>5</v>
      </c>
      <c r="F261" s="2"/>
      <c r="G261" s="3">
        <f>Transactions[[#This Row],[Credit (Income)]]-Transactions[[#This Row],[Debit (Spend)]]</f>
        <v>-5</v>
      </c>
      <c r="H261" t="s">
        <v>20</v>
      </c>
      <c r="I261" s="3" t="str">
        <f>_xlfn.XLOOKUP(Transactions[[#This Row],[Subcategory]],categories[Subcategory],categories[Category],"Add Subcategory")</f>
        <v>Dining Out</v>
      </c>
      <c r="J261" s="3" t="str">
        <f>_xlfn.XLOOKUP(Transactions[[#This Row],[Subcategory]],categories[Subcategory],categories[Category Type],"Add Subcategory")</f>
        <v>Expense</v>
      </c>
      <c r="M261" t="s">
        <v>20</v>
      </c>
    </row>
    <row r="262" spans="2:13" x14ac:dyDescent="0.35">
      <c r="B262" t="s">
        <v>12</v>
      </c>
      <c r="C262" s="1">
        <v>45809</v>
      </c>
      <c r="D262" t="s">
        <v>16</v>
      </c>
      <c r="E262" s="2"/>
      <c r="F262" s="2">
        <v>4000</v>
      </c>
      <c r="G262" s="3">
        <f>Transactions[[#This Row],[Credit (Income)]]-Transactions[[#This Row],[Debit (Spend)]]</f>
        <v>4000</v>
      </c>
      <c r="H262" t="s">
        <v>17</v>
      </c>
      <c r="I262" s="3" t="str">
        <f>_xlfn.XLOOKUP(Transactions[[#This Row],[Subcategory]],categories[Subcategory],categories[Category],"Add Subcategory")</f>
        <v>Fixed</v>
      </c>
      <c r="J262" s="3" t="str">
        <f>_xlfn.XLOOKUP(Transactions[[#This Row],[Subcategory]],categories[Subcategory],categories[Category Type],"Add Subcategory")</f>
        <v>Income</v>
      </c>
      <c r="M262" t="s">
        <v>17</v>
      </c>
    </row>
    <row r="263" spans="2:13" x14ac:dyDescent="0.35">
      <c r="B263" t="s">
        <v>9</v>
      </c>
      <c r="C263" s="1">
        <v>45809</v>
      </c>
      <c r="D263" t="s">
        <v>10</v>
      </c>
      <c r="E263" s="2"/>
      <c r="F263" s="2">
        <v>40</v>
      </c>
      <c r="G263" s="3">
        <f>Transactions[[#This Row],[Credit (Income)]]-Transactions[[#This Row],[Debit (Spend)]]</f>
        <v>40</v>
      </c>
      <c r="H263" t="s">
        <v>11</v>
      </c>
      <c r="I263" s="3" t="str">
        <f>_xlfn.XLOOKUP(Transactions[[#This Row],[Subcategory]],categories[Subcategory],categories[Category],"Add Subcategory")</f>
        <v>Variable</v>
      </c>
      <c r="J263" s="3" t="str">
        <f>_xlfn.XLOOKUP(Transactions[[#This Row],[Subcategory]],categories[Subcategory],categories[Category Type],"Add Subcategory")</f>
        <v>Income</v>
      </c>
      <c r="M263" t="s">
        <v>11</v>
      </c>
    </row>
    <row r="264" spans="2:13" x14ac:dyDescent="0.35">
      <c r="B264" t="s">
        <v>9</v>
      </c>
      <c r="C264" s="1">
        <v>45809</v>
      </c>
      <c r="D264" t="s">
        <v>15</v>
      </c>
      <c r="E264" s="2"/>
      <c r="F264" s="2">
        <v>2576</v>
      </c>
      <c r="G264" s="3">
        <f>Transactions[[#This Row],[Credit (Income)]]-Transactions[[#This Row],[Debit (Spend)]]</f>
        <v>2576</v>
      </c>
      <c r="H264" t="s">
        <v>15</v>
      </c>
      <c r="I264" s="3" t="str">
        <f>_xlfn.XLOOKUP(Transactions[[#This Row],[Subcategory]],categories[Subcategory],categories[Category],"Add Subcategory")</f>
        <v>Variable</v>
      </c>
      <c r="J264" s="3" t="str">
        <f>_xlfn.XLOOKUP(Transactions[[#This Row],[Subcategory]],categories[Subcategory],categories[Category Type],"Add Subcategory")</f>
        <v>Income</v>
      </c>
      <c r="M264" t="s">
        <v>15</v>
      </c>
    </row>
    <row r="265" spans="2:13" x14ac:dyDescent="0.35">
      <c r="B265" t="s">
        <v>18</v>
      </c>
      <c r="C265" s="1">
        <v>45811</v>
      </c>
      <c r="D265" t="s">
        <v>19</v>
      </c>
      <c r="E265" s="2">
        <v>5</v>
      </c>
      <c r="F265" s="2"/>
      <c r="G265" s="3">
        <f>Transactions[[#This Row],[Credit (Income)]]-Transactions[[#This Row],[Debit (Spend)]]</f>
        <v>-5</v>
      </c>
      <c r="H265" t="s">
        <v>20</v>
      </c>
      <c r="I265" s="3" t="str">
        <f>_xlfn.XLOOKUP(Transactions[[#This Row],[Subcategory]],categories[Subcategory],categories[Category],"Add Subcategory")</f>
        <v>Dining Out</v>
      </c>
      <c r="J265" s="3" t="str">
        <f>_xlfn.XLOOKUP(Transactions[[#This Row],[Subcategory]],categories[Subcategory],categories[Category Type],"Add Subcategory")</f>
        <v>Expense</v>
      </c>
      <c r="M265" t="s">
        <v>20</v>
      </c>
    </row>
    <row r="266" spans="2:13" x14ac:dyDescent="0.35">
      <c r="B266" t="s">
        <v>12</v>
      </c>
      <c r="C266" s="1">
        <v>45811</v>
      </c>
      <c r="D266" t="s">
        <v>21</v>
      </c>
      <c r="E266" s="2">
        <v>900</v>
      </c>
      <c r="F266" s="2"/>
      <c r="G266" s="3">
        <f>Transactions[[#This Row],[Credit (Income)]]-Transactions[[#This Row],[Debit (Spend)]]</f>
        <v>-900</v>
      </c>
      <c r="H266" t="s">
        <v>22</v>
      </c>
      <c r="I266" s="3" t="str">
        <f>_xlfn.XLOOKUP(Transactions[[#This Row],[Subcategory]],categories[Subcategory],categories[Category],"Add Subcategory")</f>
        <v>Living Expenses</v>
      </c>
      <c r="J266" s="3" t="str">
        <f>_xlfn.XLOOKUP(Transactions[[#This Row],[Subcategory]],categories[Subcategory],categories[Category Type],"Add Subcategory")</f>
        <v>Expense</v>
      </c>
      <c r="M266" t="s">
        <v>22</v>
      </c>
    </row>
    <row r="267" spans="2:13" x14ac:dyDescent="0.35">
      <c r="B267" t="s">
        <v>12</v>
      </c>
      <c r="C267" s="1">
        <v>45811</v>
      </c>
      <c r="D267" t="s">
        <v>23</v>
      </c>
      <c r="E267" s="2">
        <v>150</v>
      </c>
      <c r="F267" s="2"/>
      <c r="G267" s="3">
        <f>Transactions[[#This Row],[Credit (Income)]]-Transactions[[#This Row],[Debit (Spend)]]</f>
        <v>-150</v>
      </c>
      <c r="H267" t="s">
        <v>24</v>
      </c>
      <c r="I267" s="3" t="str">
        <f>_xlfn.XLOOKUP(Transactions[[#This Row],[Subcategory]],categories[Subcategory],categories[Category],"Add Subcategory")</f>
        <v>Debt Repayment</v>
      </c>
      <c r="J267" s="3" t="str">
        <f>_xlfn.XLOOKUP(Transactions[[#This Row],[Subcategory]],categories[Subcategory],categories[Category Type],"Add Subcategory")</f>
        <v>Expense</v>
      </c>
      <c r="M267" t="s">
        <v>24</v>
      </c>
    </row>
    <row r="268" spans="2:13" x14ac:dyDescent="0.35">
      <c r="B268" t="s">
        <v>18</v>
      </c>
      <c r="C268" s="1">
        <v>45811</v>
      </c>
      <c r="D268" t="s">
        <v>19</v>
      </c>
      <c r="E268" s="2">
        <v>5</v>
      </c>
      <c r="F268" s="2"/>
      <c r="G268" s="3">
        <f>Transactions[[#This Row],[Credit (Income)]]-Transactions[[#This Row],[Debit (Spend)]]</f>
        <v>-5</v>
      </c>
      <c r="H268" t="s">
        <v>20</v>
      </c>
      <c r="I268" s="3" t="str">
        <f>_xlfn.XLOOKUP(Transactions[[#This Row],[Subcategory]],categories[Subcategory],categories[Category],"Add Subcategory")</f>
        <v>Dining Out</v>
      </c>
      <c r="J268" s="3" t="str">
        <f>_xlfn.XLOOKUP(Transactions[[#This Row],[Subcategory]],categories[Subcategory],categories[Category Type],"Add Subcategory")</f>
        <v>Expense</v>
      </c>
      <c r="M268" t="s">
        <v>20</v>
      </c>
    </row>
    <row r="269" spans="2:13" x14ac:dyDescent="0.35">
      <c r="B269" t="s">
        <v>18</v>
      </c>
      <c r="C269" s="1">
        <v>45812</v>
      </c>
      <c r="D269" t="s">
        <v>19</v>
      </c>
      <c r="E269" s="2">
        <v>5</v>
      </c>
      <c r="F269" s="2"/>
      <c r="G269" s="3">
        <f>Transactions[[#This Row],[Credit (Income)]]-Transactions[[#This Row],[Debit (Spend)]]</f>
        <v>-5</v>
      </c>
      <c r="H269" t="s">
        <v>20</v>
      </c>
      <c r="I269" s="3" t="str">
        <f>_xlfn.XLOOKUP(Transactions[[#This Row],[Subcategory]],categories[Subcategory],categories[Category],"Add Subcategory")</f>
        <v>Dining Out</v>
      </c>
      <c r="J269" s="3" t="str">
        <f>_xlfn.XLOOKUP(Transactions[[#This Row],[Subcategory]],categories[Subcategory],categories[Category Type],"Add Subcategory")</f>
        <v>Expense</v>
      </c>
      <c r="M269" t="s">
        <v>20</v>
      </c>
    </row>
    <row r="270" spans="2:13" x14ac:dyDescent="0.35">
      <c r="B270" t="s">
        <v>18</v>
      </c>
      <c r="C270" s="1">
        <v>45813</v>
      </c>
      <c r="D270" t="s">
        <v>19</v>
      </c>
      <c r="E270" s="2">
        <v>5</v>
      </c>
      <c r="F270" s="2"/>
      <c r="G270" s="3">
        <f>Transactions[[#This Row],[Credit (Income)]]-Transactions[[#This Row],[Debit (Spend)]]</f>
        <v>-5</v>
      </c>
      <c r="H270" t="s">
        <v>20</v>
      </c>
      <c r="I270" s="3" t="str">
        <f>_xlfn.XLOOKUP(Transactions[[#This Row],[Subcategory]],categories[Subcategory],categories[Category],"Add Subcategory")</f>
        <v>Dining Out</v>
      </c>
      <c r="J270" s="3" t="str">
        <f>_xlfn.XLOOKUP(Transactions[[#This Row],[Subcategory]],categories[Subcategory],categories[Category Type],"Add Subcategory")</f>
        <v>Expense</v>
      </c>
      <c r="M270" t="s">
        <v>20</v>
      </c>
    </row>
    <row r="271" spans="2:13" x14ac:dyDescent="0.35">
      <c r="B271" t="s">
        <v>18</v>
      </c>
      <c r="C271" s="1">
        <v>45814</v>
      </c>
      <c r="D271" t="s">
        <v>19</v>
      </c>
      <c r="E271" s="2">
        <v>5</v>
      </c>
      <c r="F271" s="2"/>
      <c r="G271" s="3">
        <f>Transactions[[#This Row],[Credit (Income)]]-Transactions[[#This Row],[Debit (Spend)]]</f>
        <v>-5</v>
      </c>
      <c r="H271" t="s">
        <v>20</v>
      </c>
      <c r="I271" s="3" t="str">
        <f>_xlfn.XLOOKUP(Transactions[[#This Row],[Subcategory]],categories[Subcategory],categories[Category],"Add Subcategory")</f>
        <v>Dining Out</v>
      </c>
      <c r="J271" s="3" t="str">
        <f>_xlfn.XLOOKUP(Transactions[[#This Row],[Subcategory]],categories[Subcategory],categories[Category Type],"Add Subcategory")</f>
        <v>Expense</v>
      </c>
      <c r="M271" t="s">
        <v>20</v>
      </c>
    </row>
    <row r="272" spans="2:13" x14ac:dyDescent="0.35">
      <c r="B272" t="s">
        <v>18</v>
      </c>
      <c r="C272" s="1">
        <v>45814</v>
      </c>
      <c r="D272" t="s">
        <v>25</v>
      </c>
      <c r="E272" s="2">
        <v>119</v>
      </c>
      <c r="F272" s="2"/>
      <c r="G272" s="3">
        <f>Transactions[[#This Row],[Credit (Income)]]-Transactions[[#This Row],[Debit (Spend)]]</f>
        <v>-119</v>
      </c>
      <c r="H272" t="s">
        <v>26</v>
      </c>
      <c r="I272" s="3" t="str">
        <f>_xlfn.XLOOKUP(Transactions[[#This Row],[Subcategory]],categories[Subcategory],categories[Category],"Add Subcategory")</f>
        <v>Living Expenses</v>
      </c>
      <c r="J272" s="3" t="str">
        <f>_xlfn.XLOOKUP(Transactions[[#This Row],[Subcategory]],categories[Subcategory],categories[Category Type],"Add Subcategory")</f>
        <v>Expense</v>
      </c>
      <c r="M272" t="s">
        <v>26</v>
      </c>
    </row>
    <row r="273" spans="2:13" x14ac:dyDescent="0.35">
      <c r="B273" t="s">
        <v>12</v>
      </c>
      <c r="C273" s="1">
        <v>45817</v>
      </c>
      <c r="D273" t="s">
        <v>27</v>
      </c>
      <c r="E273" s="2">
        <v>55</v>
      </c>
      <c r="F273" s="2"/>
      <c r="G273" s="3">
        <f>Transactions[[#This Row],[Credit (Income)]]-Transactions[[#This Row],[Debit (Spend)]]</f>
        <v>-55</v>
      </c>
      <c r="H273" t="s">
        <v>28</v>
      </c>
      <c r="I273" s="3" t="str">
        <f>_xlfn.XLOOKUP(Transactions[[#This Row],[Subcategory]],categories[Subcategory],categories[Category],"Add Subcategory")</f>
        <v>Living Expenses</v>
      </c>
      <c r="J273" s="3" t="str">
        <f>_xlfn.XLOOKUP(Transactions[[#This Row],[Subcategory]],categories[Subcategory],categories[Category Type],"Add Subcategory")</f>
        <v>Expense</v>
      </c>
      <c r="M273" t="s">
        <v>28</v>
      </c>
    </row>
    <row r="274" spans="2:13" x14ac:dyDescent="0.35">
      <c r="B274" t="s">
        <v>18</v>
      </c>
      <c r="C274" s="1">
        <v>45817</v>
      </c>
      <c r="D274" t="s">
        <v>19</v>
      </c>
      <c r="E274" s="2">
        <v>5</v>
      </c>
      <c r="F274" s="2"/>
      <c r="G274" s="3">
        <f>Transactions[[#This Row],[Credit (Income)]]-Transactions[[#This Row],[Debit (Spend)]]</f>
        <v>-5</v>
      </c>
      <c r="H274" t="s">
        <v>20</v>
      </c>
      <c r="I274" s="3" t="str">
        <f>_xlfn.XLOOKUP(Transactions[[#This Row],[Subcategory]],categories[Subcategory],categories[Category],"Add Subcategory")</f>
        <v>Dining Out</v>
      </c>
      <c r="J274" s="3" t="str">
        <f>_xlfn.XLOOKUP(Transactions[[#This Row],[Subcategory]],categories[Subcategory],categories[Category Type],"Add Subcategory")</f>
        <v>Expense</v>
      </c>
      <c r="M274" t="s">
        <v>20</v>
      </c>
    </row>
    <row r="275" spans="2:13" x14ac:dyDescent="0.35">
      <c r="B275" t="s">
        <v>18</v>
      </c>
      <c r="C275" s="1">
        <v>45818</v>
      </c>
      <c r="D275" t="s">
        <v>19</v>
      </c>
      <c r="E275" s="2">
        <v>5</v>
      </c>
      <c r="F275" s="2"/>
      <c r="G275" s="3">
        <f>Transactions[[#This Row],[Credit (Income)]]-Transactions[[#This Row],[Debit (Spend)]]</f>
        <v>-5</v>
      </c>
      <c r="H275" t="s">
        <v>20</v>
      </c>
      <c r="I275" s="3" t="str">
        <f>_xlfn.XLOOKUP(Transactions[[#This Row],[Subcategory]],categories[Subcategory],categories[Category],"Add Subcategory")</f>
        <v>Dining Out</v>
      </c>
      <c r="J275" s="3" t="str">
        <f>_xlfn.XLOOKUP(Transactions[[#This Row],[Subcategory]],categories[Subcategory],categories[Category Type],"Add Subcategory")</f>
        <v>Expense</v>
      </c>
      <c r="M275" t="s">
        <v>20</v>
      </c>
    </row>
    <row r="276" spans="2:13" x14ac:dyDescent="0.35">
      <c r="B276" t="s">
        <v>18</v>
      </c>
      <c r="C276" s="1">
        <v>45819</v>
      </c>
      <c r="D276" t="s">
        <v>29</v>
      </c>
      <c r="E276" s="2">
        <v>82.1</v>
      </c>
      <c r="F276" s="2"/>
      <c r="G276" s="3">
        <f>Transactions[[#This Row],[Credit (Income)]]-Transactions[[#This Row],[Debit (Spend)]]</f>
        <v>-82.1</v>
      </c>
      <c r="H276" t="s">
        <v>30</v>
      </c>
      <c r="I276" s="3" t="str">
        <f>_xlfn.XLOOKUP(Transactions[[#This Row],[Subcategory]],categories[Subcategory],categories[Category],"Add Subcategory")</f>
        <v>Transport</v>
      </c>
      <c r="J276" s="3" t="str">
        <f>_xlfn.XLOOKUP(Transactions[[#This Row],[Subcategory]],categories[Subcategory],categories[Category Type],"Add Subcategory")</f>
        <v>Expense</v>
      </c>
      <c r="M276" t="s">
        <v>30</v>
      </c>
    </row>
    <row r="277" spans="2:13" x14ac:dyDescent="0.35">
      <c r="B277" t="s">
        <v>18</v>
      </c>
      <c r="C277" s="1">
        <v>45819</v>
      </c>
      <c r="D277" t="s">
        <v>19</v>
      </c>
      <c r="E277" s="2">
        <v>5</v>
      </c>
      <c r="F277" s="2"/>
      <c r="G277" s="3">
        <f>Transactions[[#This Row],[Credit (Income)]]-Transactions[[#This Row],[Debit (Spend)]]</f>
        <v>-5</v>
      </c>
      <c r="H277" t="s">
        <v>20</v>
      </c>
      <c r="I277" s="3" t="str">
        <f>_xlfn.XLOOKUP(Transactions[[#This Row],[Subcategory]],categories[Subcategory],categories[Category],"Add Subcategory")</f>
        <v>Dining Out</v>
      </c>
      <c r="J277" s="3" t="str">
        <f>_xlfn.XLOOKUP(Transactions[[#This Row],[Subcategory]],categories[Subcategory],categories[Category Type],"Add Subcategory")</f>
        <v>Expense</v>
      </c>
      <c r="M277" t="s">
        <v>20</v>
      </c>
    </row>
    <row r="278" spans="2:13" x14ac:dyDescent="0.35">
      <c r="B278" t="s">
        <v>12</v>
      </c>
      <c r="C278" s="1">
        <v>45819</v>
      </c>
      <c r="D278" t="s">
        <v>13</v>
      </c>
      <c r="E278" s="2">
        <v>100</v>
      </c>
      <c r="F278" s="2"/>
      <c r="G278" s="3">
        <f>Transactions[[#This Row],[Credit (Income)]]-Transactions[[#This Row],[Debit (Spend)]]</f>
        <v>-100</v>
      </c>
      <c r="H278" t="s">
        <v>14</v>
      </c>
      <c r="I278" s="3" t="str">
        <f>_xlfn.XLOOKUP(Transactions[[#This Row],[Subcategory]],categories[Subcategory],categories[Category],"Add Subcategory")</f>
        <v>Transfer</v>
      </c>
      <c r="J278" s="3" t="str">
        <f>_xlfn.XLOOKUP(Transactions[[#This Row],[Subcategory]],categories[Subcategory],categories[Category Type],"Add Subcategory")</f>
        <v>Not Reported</v>
      </c>
      <c r="M278" t="s">
        <v>14</v>
      </c>
    </row>
    <row r="279" spans="2:13" x14ac:dyDescent="0.35">
      <c r="B279" t="s">
        <v>18</v>
      </c>
      <c r="C279" s="1">
        <v>45820</v>
      </c>
      <c r="D279" t="s">
        <v>19</v>
      </c>
      <c r="E279" s="2">
        <v>5</v>
      </c>
      <c r="F279" s="2"/>
      <c r="G279" s="3">
        <f>Transactions[[#This Row],[Credit (Income)]]-Transactions[[#This Row],[Debit (Spend)]]</f>
        <v>-5</v>
      </c>
      <c r="H279" t="s">
        <v>20</v>
      </c>
      <c r="I279" s="3" t="str">
        <f>_xlfn.XLOOKUP(Transactions[[#This Row],[Subcategory]],categories[Subcategory],categories[Category],"Add Subcategory")</f>
        <v>Dining Out</v>
      </c>
      <c r="J279" s="3" t="str">
        <f>_xlfn.XLOOKUP(Transactions[[#This Row],[Subcategory]],categories[Subcategory],categories[Category Type],"Add Subcategory")</f>
        <v>Expense</v>
      </c>
      <c r="M279" t="s">
        <v>20</v>
      </c>
    </row>
    <row r="280" spans="2:13" x14ac:dyDescent="0.35">
      <c r="B280" t="s">
        <v>18</v>
      </c>
      <c r="C280" s="1">
        <v>45821</v>
      </c>
      <c r="D280" t="s">
        <v>25</v>
      </c>
      <c r="E280" s="2">
        <v>140.19999999999999</v>
      </c>
      <c r="F280" s="2"/>
      <c r="G280" s="3">
        <f>Transactions[[#This Row],[Credit (Income)]]-Transactions[[#This Row],[Debit (Spend)]]</f>
        <v>-140.19999999999999</v>
      </c>
      <c r="H280" t="s">
        <v>26</v>
      </c>
      <c r="I280" s="3" t="str">
        <f>_xlfn.XLOOKUP(Transactions[[#This Row],[Subcategory]],categories[Subcategory],categories[Category],"Add Subcategory")</f>
        <v>Living Expenses</v>
      </c>
      <c r="J280" s="3" t="str">
        <f>_xlfn.XLOOKUP(Transactions[[#This Row],[Subcategory]],categories[Subcategory],categories[Category Type],"Add Subcategory")</f>
        <v>Expense</v>
      </c>
      <c r="M280" t="s">
        <v>26</v>
      </c>
    </row>
    <row r="281" spans="2:13" x14ac:dyDescent="0.35">
      <c r="B281" t="s">
        <v>18</v>
      </c>
      <c r="C281" s="1">
        <v>45821</v>
      </c>
      <c r="D281" t="s">
        <v>19</v>
      </c>
      <c r="E281" s="2">
        <v>5</v>
      </c>
      <c r="F281" s="2"/>
      <c r="G281" s="3">
        <f>Transactions[[#This Row],[Credit (Income)]]-Transactions[[#This Row],[Debit (Spend)]]</f>
        <v>-5</v>
      </c>
      <c r="H281" t="s">
        <v>20</v>
      </c>
      <c r="I281" s="3" t="str">
        <f>_xlfn.XLOOKUP(Transactions[[#This Row],[Subcategory]],categories[Subcategory],categories[Category],"Add Subcategory")</f>
        <v>Dining Out</v>
      </c>
      <c r="J281" s="3" t="str">
        <f>_xlfn.XLOOKUP(Transactions[[#This Row],[Subcategory]],categories[Subcategory],categories[Category Type],"Add Subcategory")</f>
        <v>Expense</v>
      </c>
      <c r="M281" t="s">
        <v>20</v>
      </c>
    </row>
    <row r="282" spans="2:13" x14ac:dyDescent="0.35">
      <c r="B282" t="s">
        <v>18</v>
      </c>
      <c r="C282" s="1">
        <v>45822</v>
      </c>
      <c r="D282" t="s">
        <v>19</v>
      </c>
      <c r="E282" s="2">
        <v>5</v>
      </c>
      <c r="F282" s="2"/>
      <c r="G282" s="3">
        <f>Transactions[[#This Row],[Credit (Income)]]-Transactions[[#This Row],[Debit (Spend)]]</f>
        <v>-5</v>
      </c>
      <c r="H282" t="s">
        <v>20</v>
      </c>
      <c r="I282" s="3" t="str">
        <f>_xlfn.XLOOKUP(Transactions[[#This Row],[Subcategory]],categories[Subcategory],categories[Category],"Add Subcategory")</f>
        <v>Dining Out</v>
      </c>
      <c r="J282" s="3" t="str">
        <f>_xlfn.XLOOKUP(Transactions[[#This Row],[Subcategory]],categories[Subcategory],categories[Category Type],"Add Subcategory")</f>
        <v>Expense</v>
      </c>
      <c r="M282" t="s">
        <v>20</v>
      </c>
    </row>
    <row r="283" spans="2:13" x14ac:dyDescent="0.35">
      <c r="B283" t="s">
        <v>18</v>
      </c>
      <c r="C283" s="1">
        <v>45822</v>
      </c>
      <c r="D283" t="s">
        <v>31</v>
      </c>
      <c r="E283" s="2">
        <v>44.9</v>
      </c>
      <c r="F283" s="2"/>
      <c r="G283" s="3">
        <f>Transactions[[#This Row],[Credit (Income)]]-Transactions[[#This Row],[Debit (Spend)]]</f>
        <v>-44.9</v>
      </c>
      <c r="H283" t="s">
        <v>32</v>
      </c>
      <c r="I283" s="3" t="str">
        <f>_xlfn.XLOOKUP(Transactions[[#This Row],[Subcategory]],categories[Subcategory],categories[Category],"Add Subcategory")</f>
        <v>Discretionary</v>
      </c>
      <c r="J283" s="3" t="str">
        <f>_xlfn.XLOOKUP(Transactions[[#This Row],[Subcategory]],categories[Subcategory],categories[Category Type],"Add Subcategory")</f>
        <v>Expense</v>
      </c>
      <c r="M283" t="s">
        <v>32</v>
      </c>
    </row>
    <row r="284" spans="2:13" x14ac:dyDescent="0.35">
      <c r="B284" t="s">
        <v>18</v>
      </c>
      <c r="C284" s="1">
        <v>45822</v>
      </c>
      <c r="D284" t="s">
        <v>33</v>
      </c>
      <c r="E284" s="2">
        <v>102.9</v>
      </c>
      <c r="F284" s="2"/>
      <c r="G284" s="3">
        <f>Transactions[[#This Row],[Credit (Income)]]-Transactions[[#This Row],[Debit (Spend)]]</f>
        <v>-102.9</v>
      </c>
      <c r="H284" t="s">
        <v>34</v>
      </c>
      <c r="I284" s="3" t="str">
        <f>_xlfn.XLOOKUP(Transactions[[#This Row],[Subcategory]],categories[Subcategory],categories[Category],"Add Subcategory")</f>
        <v>Discretionary</v>
      </c>
      <c r="J284" s="3" t="str">
        <f>_xlfn.XLOOKUP(Transactions[[#This Row],[Subcategory]],categories[Subcategory],categories[Category Type],"Add Subcategory")</f>
        <v>Expense</v>
      </c>
      <c r="M284" t="s">
        <v>34</v>
      </c>
    </row>
    <row r="285" spans="2:13" x14ac:dyDescent="0.35">
      <c r="B285" t="s">
        <v>18</v>
      </c>
      <c r="C285" s="1">
        <v>45822</v>
      </c>
      <c r="D285" t="s">
        <v>35</v>
      </c>
      <c r="E285" s="2">
        <v>56.9</v>
      </c>
      <c r="F285" s="2"/>
      <c r="G285" s="3">
        <f>Transactions[[#This Row],[Credit (Income)]]-Transactions[[#This Row],[Debit (Spend)]]</f>
        <v>-56.9</v>
      </c>
      <c r="H285" t="s">
        <v>36</v>
      </c>
      <c r="I285" s="3" t="str">
        <f>_xlfn.XLOOKUP(Transactions[[#This Row],[Subcategory]],categories[Subcategory],categories[Category],"Add Subcategory")</f>
        <v>Dining Out</v>
      </c>
      <c r="J285" s="3" t="str">
        <f>_xlfn.XLOOKUP(Transactions[[#This Row],[Subcategory]],categories[Subcategory],categories[Category Type],"Add Subcategory")</f>
        <v>Expense</v>
      </c>
      <c r="M285" t="s">
        <v>36</v>
      </c>
    </row>
    <row r="286" spans="2:13" x14ac:dyDescent="0.35">
      <c r="B286" t="s">
        <v>18</v>
      </c>
      <c r="C286" s="1">
        <v>45823</v>
      </c>
      <c r="D286" t="s">
        <v>37</v>
      </c>
      <c r="E286" s="2">
        <v>33.1</v>
      </c>
      <c r="F286" s="2"/>
      <c r="G286" s="3">
        <f>Transactions[[#This Row],[Credit (Income)]]-Transactions[[#This Row],[Debit (Spend)]]</f>
        <v>-33.1</v>
      </c>
      <c r="H286" t="s">
        <v>38</v>
      </c>
      <c r="I286" s="3" t="str">
        <f>_xlfn.XLOOKUP(Transactions[[#This Row],[Subcategory]],categories[Subcategory],categories[Category],"Add Subcategory")</f>
        <v>Transport</v>
      </c>
      <c r="J286" s="3" t="str">
        <f>_xlfn.XLOOKUP(Transactions[[#This Row],[Subcategory]],categories[Subcategory],categories[Category Type],"Add Subcategory")</f>
        <v>Expense</v>
      </c>
      <c r="M286" t="s">
        <v>38</v>
      </c>
    </row>
    <row r="287" spans="2:13" x14ac:dyDescent="0.35">
      <c r="B287" t="s">
        <v>12</v>
      </c>
      <c r="C287" s="1">
        <v>45824</v>
      </c>
      <c r="D287" t="s">
        <v>39</v>
      </c>
      <c r="E287" s="2">
        <v>30</v>
      </c>
      <c r="F287" s="2"/>
      <c r="G287" s="3">
        <f>Transactions[[#This Row],[Credit (Income)]]-Transactions[[#This Row],[Debit (Spend)]]</f>
        <v>-30</v>
      </c>
      <c r="H287" t="s">
        <v>40</v>
      </c>
      <c r="I287" s="3" t="str">
        <f>_xlfn.XLOOKUP(Transactions[[#This Row],[Subcategory]],categories[Subcategory],categories[Category],"Add Subcategory")</f>
        <v>Discretionary</v>
      </c>
      <c r="J287" s="3" t="str">
        <f>_xlfn.XLOOKUP(Transactions[[#This Row],[Subcategory]],categories[Subcategory],categories[Category Type],"Add Subcategory")</f>
        <v>Expense</v>
      </c>
      <c r="M287" t="s">
        <v>40</v>
      </c>
    </row>
    <row r="288" spans="2:13" x14ac:dyDescent="0.35">
      <c r="B288" t="s">
        <v>18</v>
      </c>
      <c r="C288" s="1">
        <v>45824</v>
      </c>
      <c r="D288" t="s">
        <v>19</v>
      </c>
      <c r="E288" s="2">
        <v>5</v>
      </c>
      <c r="F288" s="2"/>
      <c r="G288" s="3">
        <f>Transactions[[#This Row],[Credit (Income)]]-Transactions[[#This Row],[Debit (Spend)]]</f>
        <v>-5</v>
      </c>
      <c r="H288" t="s">
        <v>20</v>
      </c>
      <c r="I288" s="3" t="str">
        <f>_xlfn.XLOOKUP(Transactions[[#This Row],[Subcategory]],categories[Subcategory],categories[Category],"Add Subcategory")</f>
        <v>Dining Out</v>
      </c>
      <c r="J288" s="3" t="str">
        <f>_xlfn.XLOOKUP(Transactions[[#This Row],[Subcategory]],categories[Subcategory],categories[Category Type],"Add Subcategory")</f>
        <v>Expense</v>
      </c>
      <c r="M288" t="s">
        <v>20</v>
      </c>
    </row>
    <row r="289" spans="2:13" x14ac:dyDescent="0.35">
      <c r="B289" t="s">
        <v>18</v>
      </c>
      <c r="C289" s="1">
        <v>45825</v>
      </c>
      <c r="D289" t="s">
        <v>19</v>
      </c>
      <c r="E289" s="2">
        <v>5</v>
      </c>
      <c r="F289" s="2"/>
      <c r="G289" s="3">
        <f>Transactions[[#This Row],[Credit (Income)]]-Transactions[[#This Row],[Debit (Spend)]]</f>
        <v>-5</v>
      </c>
      <c r="H289" t="s">
        <v>20</v>
      </c>
      <c r="I289" s="3" t="str">
        <f>_xlfn.XLOOKUP(Transactions[[#This Row],[Subcategory]],categories[Subcategory],categories[Category],"Add Subcategory")</f>
        <v>Dining Out</v>
      </c>
      <c r="J289" s="3" t="str">
        <f>_xlfn.XLOOKUP(Transactions[[#This Row],[Subcategory]],categories[Subcategory],categories[Category Type],"Add Subcategory")</f>
        <v>Expense</v>
      </c>
      <c r="M289" t="s">
        <v>20</v>
      </c>
    </row>
    <row r="290" spans="2:13" x14ac:dyDescent="0.35">
      <c r="B290" t="s">
        <v>12</v>
      </c>
      <c r="C290" s="1">
        <v>45825</v>
      </c>
      <c r="D290" t="s">
        <v>43</v>
      </c>
      <c r="E290" s="2">
        <v>40</v>
      </c>
      <c r="F290" s="2"/>
      <c r="G290" s="3">
        <f>Transactions[[#This Row],[Credit (Income)]]-Transactions[[#This Row],[Debit (Spend)]]</f>
        <v>-40</v>
      </c>
      <c r="H290" t="s">
        <v>44</v>
      </c>
      <c r="I290" s="3" t="str">
        <f>_xlfn.XLOOKUP(Transactions[[#This Row],[Subcategory]],categories[Subcategory],categories[Category],"Add Subcategory")</f>
        <v>Living Expenses</v>
      </c>
      <c r="J290" s="3" t="str">
        <f>_xlfn.XLOOKUP(Transactions[[#This Row],[Subcategory]],categories[Subcategory],categories[Category Type],"Add Subcategory")</f>
        <v>Expense</v>
      </c>
      <c r="M290" t="s">
        <v>44</v>
      </c>
    </row>
    <row r="291" spans="2:13" x14ac:dyDescent="0.35">
      <c r="B291" t="s">
        <v>18</v>
      </c>
      <c r="C291" s="1">
        <v>45826</v>
      </c>
      <c r="D291" t="s">
        <v>45</v>
      </c>
      <c r="E291" s="2">
        <v>50.1</v>
      </c>
      <c r="F291" s="2"/>
      <c r="G291" s="3">
        <f>Transactions[[#This Row],[Credit (Income)]]-Transactions[[#This Row],[Debit (Spend)]]</f>
        <v>-50.1</v>
      </c>
      <c r="H291" t="s">
        <v>46</v>
      </c>
      <c r="I291" s="3" t="str">
        <f>_xlfn.XLOOKUP(Transactions[[#This Row],[Subcategory]],categories[Subcategory],categories[Category],"Add Subcategory")</f>
        <v>Discretionary</v>
      </c>
      <c r="J291" s="3" t="str">
        <f>_xlfn.XLOOKUP(Transactions[[#This Row],[Subcategory]],categories[Subcategory],categories[Category Type],"Add Subcategory")</f>
        <v>Expense</v>
      </c>
      <c r="M291" t="s">
        <v>46</v>
      </c>
    </row>
    <row r="292" spans="2:13" x14ac:dyDescent="0.35">
      <c r="B292" t="s">
        <v>18</v>
      </c>
      <c r="C292" s="1">
        <v>45826</v>
      </c>
      <c r="D292" t="s">
        <v>47</v>
      </c>
      <c r="E292" s="2">
        <v>35</v>
      </c>
      <c r="F292" s="2"/>
      <c r="G292" s="3">
        <f>Transactions[[#This Row],[Credit (Income)]]-Transactions[[#This Row],[Debit (Spend)]]</f>
        <v>-35</v>
      </c>
      <c r="H292" t="s">
        <v>32</v>
      </c>
      <c r="I292" s="3" t="str">
        <f>_xlfn.XLOOKUP(Transactions[[#This Row],[Subcategory]],categories[Subcategory],categories[Category],"Add Subcategory")</f>
        <v>Discretionary</v>
      </c>
      <c r="J292" s="3" t="str">
        <f>_xlfn.XLOOKUP(Transactions[[#This Row],[Subcategory]],categories[Subcategory],categories[Category Type],"Add Subcategory")</f>
        <v>Expense</v>
      </c>
      <c r="M292" t="s">
        <v>32</v>
      </c>
    </row>
    <row r="293" spans="2:13" x14ac:dyDescent="0.35">
      <c r="B293" t="s">
        <v>18</v>
      </c>
      <c r="C293" s="1">
        <v>45826</v>
      </c>
      <c r="D293" t="s">
        <v>19</v>
      </c>
      <c r="E293" s="2">
        <v>5</v>
      </c>
      <c r="F293" s="2"/>
      <c r="G293" s="3">
        <f>Transactions[[#This Row],[Credit (Income)]]-Transactions[[#This Row],[Debit (Spend)]]</f>
        <v>-5</v>
      </c>
      <c r="H293" t="s">
        <v>20</v>
      </c>
      <c r="I293" s="3" t="str">
        <f>_xlfn.XLOOKUP(Transactions[[#This Row],[Subcategory]],categories[Subcategory],categories[Category],"Add Subcategory")</f>
        <v>Dining Out</v>
      </c>
      <c r="J293" s="3" t="str">
        <f>_xlfn.XLOOKUP(Transactions[[#This Row],[Subcategory]],categories[Subcategory],categories[Category Type],"Add Subcategory")</f>
        <v>Expense</v>
      </c>
      <c r="M293" t="s">
        <v>20</v>
      </c>
    </row>
    <row r="294" spans="2:13" x14ac:dyDescent="0.35">
      <c r="B294" t="s">
        <v>18</v>
      </c>
      <c r="C294" s="1">
        <v>45827</v>
      </c>
      <c r="D294" t="s">
        <v>19</v>
      </c>
      <c r="E294" s="2">
        <v>5</v>
      </c>
      <c r="F294" s="2"/>
      <c r="G294" s="3">
        <f>Transactions[[#This Row],[Credit (Income)]]-Transactions[[#This Row],[Debit (Spend)]]</f>
        <v>-5</v>
      </c>
      <c r="H294" t="s">
        <v>20</v>
      </c>
      <c r="I294" s="3" t="str">
        <f>_xlfn.XLOOKUP(Transactions[[#This Row],[Subcategory]],categories[Subcategory],categories[Category],"Add Subcategory")</f>
        <v>Dining Out</v>
      </c>
      <c r="J294" s="3" t="str">
        <f>_xlfn.XLOOKUP(Transactions[[#This Row],[Subcategory]],categories[Subcategory],categories[Category Type],"Add Subcategory")</f>
        <v>Expense</v>
      </c>
      <c r="M294" t="s">
        <v>20</v>
      </c>
    </row>
    <row r="295" spans="2:13" x14ac:dyDescent="0.35">
      <c r="B295" t="s">
        <v>18</v>
      </c>
      <c r="C295" s="1">
        <v>45828</v>
      </c>
      <c r="D295" t="s">
        <v>19</v>
      </c>
      <c r="E295" s="2">
        <v>5</v>
      </c>
      <c r="F295" s="2"/>
      <c r="G295" s="3">
        <f>Transactions[[#This Row],[Credit (Income)]]-Transactions[[#This Row],[Debit (Spend)]]</f>
        <v>-5</v>
      </c>
      <c r="H295" t="s">
        <v>20</v>
      </c>
      <c r="I295" s="3" t="str">
        <f>_xlfn.XLOOKUP(Transactions[[#This Row],[Subcategory]],categories[Subcategory],categories[Category],"Add Subcategory")</f>
        <v>Dining Out</v>
      </c>
      <c r="J295" s="3" t="str">
        <f>_xlfn.XLOOKUP(Transactions[[#This Row],[Subcategory]],categories[Subcategory],categories[Category Type],"Add Subcategory")</f>
        <v>Expense</v>
      </c>
      <c r="M295" t="s">
        <v>20</v>
      </c>
    </row>
    <row r="296" spans="2:13" x14ac:dyDescent="0.35">
      <c r="B296" t="s">
        <v>18</v>
      </c>
      <c r="C296" s="1">
        <v>45828</v>
      </c>
      <c r="D296" t="s">
        <v>25</v>
      </c>
      <c r="E296" s="2">
        <v>234</v>
      </c>
      <c r="F296" s="2"/>
      <c r="G296" s="3">
        <f>Transactions[[#This Row],[Credit (Income)]]-Transactions[[#This Row],[Debit (Spend)]]</f>
        <v>-234</v>
      </c>
      <c r="H296" t="s">
        <v>26</v>
      </c>
      <c r="I296" s="3" t="str">
        <f>_xlfn.XLOOKUP(Transactions[[#This Row],[Subcategory]],categories[Subcategory],categories[Category],"Add Subcategory")</f>
        <v>Living Expenses</v>
      </c>
      <c r="J296" s="3" t="str">
        <f>_xlfn.XLOOKUP(Transactions[[#This Row],[Subcategory]],categories[Subcategory],categories[Category Type],"Add Subcategory")</f>
        <v>Expense</v>
      </c>
      <c r="M296" t="s">
        <v>26</v>
      </c>
    </row>
    <row r="297" spans="2:13" x14ac:dyDescent="0.35">
      <c r="B297" t="s">
        <v>18</v>
      </c>
      <c r="C297" s="1">
        <v>45829</v>
      </c>
      <c r="D297" t="s">
        <v>48</v>
      </c>
      <c r="E297" s="2">
        <v>42.1</v>
      </c>
      <c r="F297" s="2"/>
      <c r="G297" s="3">
        <f>Transactions[[#This Row],[Credit (Income)]]-Transactions[[#This Row],[Debit (Spend)]]</f>
        <v>-42.1</v>
      </c>
      <c r="H297" t="s">
        <v>36</v>
      </c>
      <c r="I297" s="3" t="str">
        <f>_xlfn.XLOOKUP(Transactions[[#This Row],[Subcategory]],categories[Subcategory],categories[Category],"Add Subcategory")</f>
        <v>Dining Out</v>
      </c>
      <c r="J297" s="3" t="str">
        <f>_xlfn.XLOOKUP(Transactions[[#This Row],[Subcategory]],categories[Subcategory],categories[Category Type],"Add Subcategory")</f>
        <v>Expense</v>
      </c>
      <c r="M297" t="s">
        <v>36</v>
      </c>
    </row>
    <row r="298" spans="2:13" x14ac:dyDescent="0.35">
      <c r="B298" t="s">
        <v>18</v>
      </c>
      <c r="C298" s="1">
        <v>45830</v>
      </c>
      <c r="D298" t="s">
        <v>49</v>
      </c>
      <c r="E298" s="2">
        <v>17.099999999999998</v>
      </c>
      <c r="F298" s="2"/>
      <c r="G298" s="3">
        <f>Transactions[[#This Row],[Credit (Income)]]-Transactions[[#This Row],[Debit (Spend)]]</f>
        <v>-17.099999999999998</v>
      </c>
      <c r="H298" t="s">
        <v>36</v>
      </c>
      <c r="I298" s="3" t="str">
        <f>_xlfn.XLOOKUP(Transactions[[#This Row],[Subcategory]],categories[Subcategory],categories[Category],"Add Subcategory")</f>
        <v>Dining Out</v>
      </c>
      <c r="J298" s="3" t="str">
        <f>_xlfn.XLOOKUP(Transactions[[#This Row],[Subcategory]],categories[Subcategory],categories[Category Type],"Add Subcategory")</f>
        <v>Expense</v>
      </c>
      <c r="M298" t="s">
        <v>36</v>
      </c>
    </row>
    <row r="299" spans="2:13" x14ac:dyDescent="0.35">
      <c r="B299" t="s">
        <v>12</v>
      </c>
      <c r="C299" s="1">
        <v>45831</v>
      </c>
      <c r="D299" t="s">
        <v>50</v>
      </c>
      <c r="E299" s="2">
        <v>55</v>
      </c>
      <c r="F299" s="2"/>
      <c r="G299" s="3">
        <f>Transactions[[#This Row],[Credit (Income)]]-Transactions[[#This Row],[Debit (Spend)]]</f>
        <v>-55</v>
      </c>
      <c r="H299" t="s">
        <v>51</v>
      </c>
      <c r="I299" s="3" t="str">
        <f>_xlfn.XLOOKUP(Transactions[[#This Row],[Subcategory]],categories[Subcategory],categories[Category],"Add Subcategory")</f>
        <v>Charity</v>
      </c>
      <c r="J299" s="3" t="str">
        <f>_xlfn.XLOOKUP(Transactions[[#This Row],[Subcategory]],categories[Subcategory],categories[Category Type],"Add Subcategory")</f>
        <v>Expense</v>
      </c>
      <c r="M299" t="s">
        <v>51</v>
      </c>
    </row>
    <row r="300" spans="2:13" x14ac:dyDescent="0.35">
      <c r="B300" t="s">
        <v>18</v>
      </c>
      <c r="C300" s="1">
        <v>45831</v>
      </c>
      <c r="D300" t="s">
        <v>29</v>
      </c>
      <c r="E300" s="2">
        <v>67.900000000000006</v>
      </c>
      <c r="F300" s="2"/>
      <c r="G300" s="3">
        <f>Transactions[[#This Row],[Credit (Income)]]-Transactions[[#This Row],[Debit (Spend)]]</f>
        <v>-67.900000000000006</v>
      </c>
      <c r="H300" t="s">
        <v>30</v>
      </c>
      <c r="I300" s="3" t="str">
        <f>_xlfn.XLOOKUP(Transactions[[#This Row],[Subcategory]],categories[Subcategory],categories[Category],"Add Subcategory")</f>
        <v>Transport</v>
      </c>
      <c r="J300" s="3" t="str">
        <f>_xlfn.XLOOKUP(Transactions[[#This Row],[Subcategory]],categories[Subcategory],categories[Category Type],"Add Subcategory")</f>
        <v>Expense</v>
      </c>
      <c r="M300" t="s">
        <v>30</v>
      </c>
    </row>
    <row r="301" spans="2:13" x14ac:dyDescent="0.35">
      <c r="B301" t="s">
        <v>18</v>
      </c>
      <c r="C301" s="1">
        <v>45831</v>
      </c>
      <c r="D301" t="s">
        <v>19</v>
      </c>
      <c r="E301" s="2">
        <v>5</v>
      </c>
      <c r="F301" s="2"/>
      <c r="G301" s="3">
        <f>Transactions[[#This Row],[Credit (Income)]]-Transactions[[#This Row],[Debit (Spend)]]</f>
        <v>-5</v>
      </c>
      <c r="H301" t="s">
        <v>20</v>
      </c>
      <c r="I301" s="3" t="str">
        <f>_xlfn.XLOOKUP(Transactions[[#This Row],[Subcategory]],categories[Subcategory],categories[Category],"Add Subcategory")</f>
        <v>Dining Out</v>
      </c>
      <c r="J301" s="3" t="str">
        <f>_xlfn.XLOOKUP(Transactions[[#This Row],[Subcategory]],categories[Subcategory],categories[Category Type],"Add Subcategory")</f>
        <v>Expense</v>
      </c>
      <c r="M301" t="s">
        <v>20</v>
      </c>
    </row>
    <row r="302" spans="2:13" x14ac:dyDescent="0.35">
      <c r="B302" t="s">
        <v>18</v>
      </c>
      <c r="C302" s="1">
        <v>45832</v>
      </c>
      <c r="D302" t="s">
        <v>19</v>
      </c>
      <c r="E302" s="2">
        <v>5</v>
      </c>
      <c r="F302" s="2"/>
      <c r="G302" s="3">
        <f>Transactions[[#This Row],[Credit (Income)]]-Transactions[[#This Row],[Debit (Spend)]]</f>
        <v>-5</v>
      </c>
      <c r="H302" t="s">
        <v>20</v>
      </c>
      <c r="I302" s="3" t="str">
        <f>_xlfn.XLOOKUP(Transactions[[#This Row],[Subcategory]],categories[Subcategory],categories[Category],"Add Subcategory")</f>
        <v>Dining Out</v>
      </c>
      <c r="J302" s="3" t="str">
        <f>_xlfn.XLOOKUP(Transactions[[#This Row],[Subcategory]],categories[Subcategory],categories[Category Type],"Add Subcategory")</f>
        <v>Expense</v>
      </c>
      <c r="M302" t="s">
        <v>20</v>
      </c>
    </row>
    <row r="303" spans="2:13" x14ac:dyDescent="0.35">
      <c r="B303" t="s">
        <v>18</v>
      </c>
      <c r="C303" s="1">
        <v>45833</v>
      </c>
      <c r="D303" t="s">
        <v>19</v>
      </c>
      <c r="E303" s="2">
        <v>5</v>
      </c>
      <c r="F303" s="2"/>
      <c r="G303" s="3">
        <f>Transactions[[#This Row],[Credit (Income)]]-Transactions[[#This Row],[Debit (Spend)]]</f>
        <v>-5</v>
      </c>
      <c r="H303" t="s">
        <v>20</v>
      </c>
      <c r="I303" s="3" t="str">
        <f>_xlfn.XLOOKUP(Transactions[[#This Row],[Subcategory]],categories[Subcategory],categories[Category],"Add Subcategory")</f>
        <v>Dining Out</v>
      </c>
      <c r="J303" s="3" t="str">
        <f>_xlfn.XLOOKUP(Transactions[[#This Row],[Subcategory]],categories[Subcategory],categories[Category Type],"Add Subcategory")</f>
        <v>Expense</v>
      </c>
      <c r="M303" t="s">
        <v>20</v>
      </c>
    </row>
    <row r="304" spans="2:13" x14ac:dyDescent="0.35">
      <c r="B304" t="s">
        <v>18</v>
      </c>
      <c r="C304" s="1">
        <v>45834</v>
      </c>
      <c r="D304" t="s">
        <v>19</v>
      </c>
      <c r="E304" s="2">
        <v>5</v>
      </c>
      <c r="F304" s="2"/>
      <c r="G304" s="3">
        <f>Transactions[[#This Row],[Credit (Income)]]-Transactions[[#This Row],[Debit (Spend)]]</f>
        <v>-5</v>
      </c>
      <c r="H304" t="s">
        <v>20</v>
      </c>
      <c r="I304" s="3" t="str">
        <f>_xlfn.XLOOKUP(Transactions[[#This Row],[Subcategory]],categories[Subcategory],categories[Category],"Add Subcategory")</f>
        <v>Dining Out</v>
      </c>
      <c r="J304" s="3" t="str">
        <f>_xlfn.XLOOKUP(Transactions[[#This Row],[Subcategory]],categories[Subcategory],categories[Category Type],"Add Subcategory")</f>
        <v>Expense</v>
      </c>
      <c r="M304" t="s">
        <v>20</v>
      </c>
    </row>
    <row r="305" spans="2:13" x14ac:dyDescent="0.35">
      <c r="B305" t="s">
        <v>18</v>
      </c>
      <c r="C305" s="1">
        <v>45835</v>
      </c>
      <c r="D305" t="s">
        <v>19</v>
      </c>
      <c r="E305" s="2">
        <v>5</v>
      </c>
      <c r="F305" s="2"/>
      <c r="G305" s="3">
        <f>Transactions[[#This Row],[Credit (Income)]]-Transactions[[#This Row],[Debit (Spend)]]</f>
        <v>-5</v>
      </c>
      <c r="H305" t="s">
        <v>20</v>
      </c>
      <c r="I305" s="3" t="str">
        <f>_xlfn.XLOOKUP(Transactions[[#This Row],[Subcategory]],categories[Subcategory],categories[Category],"Add Subcategory")</f>
        <v>Dining Out</v>
      </c>
      <c r="J305" s="3" t="str">
        <f>_xlfn.XLOOKUP(Transactions[[#This Row],[Subcategory]],categories[Subcategory],categories[Category Type],"Add Subcategory")</f>
        <v>Expense</v>
      </c>
      <c r="M305" t="s">
        <v>20</v>
      </c>
    </row>
    <row r="306" spans="2:13" x14ac:dyDescent="0.35">
      <c r="B306" t="s">
        <v>18</v>
      </c>
      <c r="C306" s="1">
        <v>45835</v>
      </c>
      <c r="D306" t="s">
        <v>25</v>
      </c>
      <c r="E306" s="2">
        <v>166.9</v>
      </c>
      <c r="F306" s="2"/>
      <c r="G306" s="3">
        <f>Transactions[[#This Row],[Credit (Income)]]-Transactions[[#This Row],[Debit (Spend)]]</f>
        <v>-166.9</v>
      </c>
      <c r="H306" t="s">
        <v>26</v>
      </c>
      <c r="I306" s="3" t="str">
        <f>_xlfn.XLOOKUP(Transactions[[#This Row],[Subcategory]],categories[Subcategory],categories[Category],"Add Subcategory")</f>
        <v>Living Expenses</v>
      </c>
      <c r="J306" s="3" t="str">
        <f>_xlfn.XLOOKUP(Transactions[[#This Row],[Subcategory]],categories[Subcategory],categories[Category Type],"Add Subcategory")</f>
        <v>Expense</v>
      </c>
      <c r="M306" t="s">
        <v>26</v>
      </c>
    </row>
    <row r="307" spans="2:13" x14ac:dyDescent="0.35">
      <c r="B307" t="s">
        <v>18</v>
      </c>
      <c r="C307" s="1">
        <v>45836</v>
      </c>
      <c r="D307" t="s">
        <v>52</v>
      </c>
      <c r="E307" s="2">
        <v>129.9</v>
      </c>
      <c r="F307" s="2"/>
      <c r="G307" s="3">
        <f>Transactions[[#This Row],[Credit (Income)]]-Transactions[[#This Row],[Debit (Spend)]]</f>
        <v>-129.9</v>
      </c>
      <c r="H307" t="s">
        <v>34</v>
      </c>
      <c r="I307" s="3" t="str">
        <f>_xlfn.XLOOKUP(Transactions[[#This Row],[Subcategory]],categories[Subcategory],categories[Category],"Add Subcategory")</f>
        <v>Discretionary</v>
      </c>
      <c r="J307" s="3" t="str">
        <f>_xlfn.XLOOKUP(Transactions[[#This Row],[Subcategory]],categories[Subcategory],categories[Category Type],"Add Subcategory")</f>
        <v>Expense</v>
      </c>
      <c r="M307" t="s">
        <v>34</v>
      </c>
    </row>
    <row r="308" spans="2:13" x14ac:dyDescent="0.35">
      <c r="B308" t="s">
        <v>18</v>
      </c>
      <c r="C308" s="1">
        <v>45836</v>
      </c>
      <c r="D308" t="s">
        <v>53</v>
      </c>
      <c r="E308" s="2">
        <v>180.29999999999998</v>
      </c>
      <c r="F308" s="2"/>
      <c r="G308" s="3">
        <f>Transactions[[#This Row],[Credit (Income)]]-Transactions[[#This Row],[Debit (Spend)]]</f>
        <v>-180.29999999999998</v>
      </c>
      <c r="H308" t="s">
        <v>32</v>
      </c>
      <c r="I308" s="3" t="str">
        <f>_xlfn.XLOOKUP(Transactions[[#This Row],[Subcategory]],categories[Subcategory],categories[Category],"Add Subcategory")</f>
        <v>Discretionary</v>
      </c>
      <c r="J308" s="3" t="str">
        <f>_xlfn.XLOOKUP(Transactions[[#This Row],[Subcategory]],categories[Subcategory],categories[Category Type],"Add Subcategory")</f>
        <v>Expense</v>
      </c>
      <c r="M308" t="s">
        <v>32</v>
      </c>
    </row>
    <row r="309" spans="2:13" x14ac:dyDescent="0.35">
      <c r="B309" t="s">
        <v>18</v>
      </c>
      <c r="C309" s="1">
        <v>45837</v>
      </c>
      <c r="D309" t="s">
        <v>33</v>
      </c>
      <c r="E309" s="2">
        <v>150.1</v>
      </c>
      <c r="F309" s="2"/>
      <c r="G309" s="3">
        <f>Transactions[[#This Row],[Credit (Income)]]-Transactions[[#This Row],[Debit (Spend)]]</f>
        <v>-150.1</v>
      </c>
      <c r="H309" t="s">
        <v>34</v>
      </c>
      <c r="I309" s="3" t="str">
        <f>_xlfn.XLOOKUP(Transactions[[#This Row],[Subcategory]],categories[Subcategory],categories[Category],"Add Subcategory")</f>
        <v>Discretionary</v>
      </c>
      <c r="J309" s="3" t="str">
        <f>_xlfn.XLOOKUP(Transactions[[#This Row],[Subcategory]],categories[Subcategory],categories[Category Type],"Add Subcategory")</f>
        <v>Expense</v>
      </c>
      <c r="M309" t="s">
        <v>34</v>
      </c>
    </row>
    <row r="310" spans="2:13" x14ac:dyDescent="0.35">
      <c r="B310" t="s">
        <v>18</v>
      </c>
      <c r="C310" s="1">
        <v>45837</v>
      </c>
      <c r="D310" t="s">
        <v>37</v>
      </c>
      <c r="E310" s="2">
        <v>28.200000000000003</v>
      </c>
      <c r="F310" s="2"/>
      <c r="G310" s="3">
        <f>Transactions[[#This Row],[Credit (Income)]]-Transactions[[#This Row],[Debit (Spend)]]</f>
        <v>-28.200000000000003</v>
      </c>
      <c r="H310" t="s">
        <v>38</v>
      </c>
      <c r="I310" s="3" t="str">
        <f>_xlfn.XLOOKUP(Transactions[[#This Row],[Subcategory]],categories[Subcategory],categories[Category],"Add Subcategory")</f>
        <v>Transport</v>
      </c>
      <c r="J310" s="3" t="str">
        <f>_xlfn.XLOOKUP(Transactions[[#This Row],[Subcategory]],categories[Subcategory],categories[Category Type],"Add Subcategory")</f>
        <v>Expense</v>
      </c>
      <c r="M310" t="s">
        <v>38</v>
      </c>
    </row>
    <row r="311" spans="2:13" x14ac:dyDescent="0.35">
      <c r="B311" t="s">
        <v>18</v>
      </c>
      <c r="C311" s="1">
        <v>45837</v>
      </c>
      <c r="D311" t="s">
        <v>58</v>
      </c>
      <c r="E311" s="2">
        <v>15</v>
      </c>
      <c r="F311" s="2"/>
      <c r="G311" s="3">
        <f>Transactions[[#This Row],[Credit (Income)]]-Transactions[[#This Row],[Debit (Spend)]]</f>
        <v>-15</v>
      </c>
      <c r="H311" t="s">
        <v>36</v>
      </c>
      <c r="I311" s="3" t="str">
        <f>_xlfn.XLOOKUP(Transactions[[#This Row],[Subcategory]],categories[Subcategory],categories[Category],"Add Subcategory")</f>
        <v>Dining Out</v>
      </c>
      <c r="J311" s="3" t="str">
        <f>_xlfn.XLOOKUP(Transactions[[#This Row],[Subcategory]],categories[Subcategory],categories[Category Type],"Add Subcategory")</f>
        <v>Expense</v>
      </c>
      <c r="M311" t="s">
        <v>36</v>
      </c>
    </row>
    <row r="312" spans="2:13" x14ac:dyDescent="0.35">
      <c r="B312" t="s">
        <v>18</v>
      </c>
      <c r="C312" s="1">
        <v>45838</v>
      </c>
      <c r="D312" t="s">
        <v>19</v>
      </c>
      <c r="E312" s="2">
        <v>5</v>
      </c>
      <c r="F312" s="2"/>
      <c r="G312" s="3">
        <f>Transactions[[#This Row],[Credit (Income)]]-Transactions[[#This Row],[Debit (Spend)]]</f>
        <v>-5</v>
      </c>
      <c r="H312" t="s">
        <v>20</v>
      </c>
      <c r="I312" s="3" t="str">
        <f>_xlfn.XLOOKUP(Transactions[[#This Row],[Subcategory]],categories[Subcategory],categories[Category],"Add Subcategory")</f>
        <v>Dining Out</v>
      </c>
      <c r="J312" s="3" t="str">
        <f>_xlfn.XLOOKUP(Transactions[[#This Row],[Subcategory]],categories[Subcategory],categories[Category Type],"Add Subcategory")</f>
        <v>Expense</v>
      </c>
      <c r="M312" t="s">
        <v>20</v>
      </c>
    </row>
    <row r="313" spans="2:13" x14ac:dyDescent="0.35">
      <c r="B313" t="s">
        <v>18</v>
      </c>
      <c r="C313" s="1">
        <v>45839</v>
      </c>
      <c r="D313" t="s">
        <v>19</v>
      </c>
      <c r="E313" s="2">
        <v>5</v>
      </c>
      <c r="F313" s="2"/>
      <c r="G313" s="3">
        <f>Transactions[[#This Row],[Credit (Income)]]-Transactions[[#This Row],[Debit (Spend)]]</f>
        <v>-5</v>
      </c>
      <c r="H313" t="s">
        <v>20</v>
      </c>
      <c r="I313" s="3" t="str">
        <f>_xlfn.XLOOKUP(Transactions[[#This Row],[Subcategory]],categories[Subcategory],categories[Category],"Add Subcategory")</f>
        <v>Dining Out</v>
      </c>
      <c r="J313" s="3" t="str">
        <f>_xlfn.XLOOKUP(Transactions[[#This Row],[Subcategory]],categories[Subcategory],categories[Category Type],"Add Subcategory")</f>
        <v>Expense</v>
      </c>
      <c r="M313" t="s">
        <v>20</v>
      </c>
    </row>
    <row r="314" spans="2:13" x14ac:dyDescent="0.35">
      <c r="B314" t="s">
        <v>12</v>
      </c>
      <c r="C314" s="1">
        <v>45840</v>
      </c>
      <c r="D314" t="s">
        <v>16</v>
      </c>
      <c r="E314" s="2"/>
      <c r="F314" s="2">
        <v>4000</v>
      </c>
      <c r="G314" s="3">
        <f>Transactions[[#This Row],[Credit (Income)]]-Transactions[[#This Row],[Debit (Spend)]]</f>
        <v>4000</v>
      </c>
      <c r="H314" t="s">
        <v>17</v>
      </c>
      <c r="I314" s="3" t="str">
        <f>_xlfn.XLOOKUP(Transactions[[#This Row],[Subcategory]],categories[Subcategory],categories[Category],"Add Subcategory")</f>
        <v>Fixed</v>
      </c>
      <c r="J314" s="3" t="str">
        <f>_xlfn.XLOOKUP(Transactions[[#This Row],[Subcategory]],categories[Subcategory],categories[Category Type],"Add Subcategory")</f>
        <v>Income</v>
      </c>
      <c r="M314" t="s">
        <v>17</v>
      </c>
    </row>
    <row r="315" spans="2:13" x14ac:dyDescent="0.35">
      <c r="B315" t="s">
        <v>12</v>
      </c>
      <c r="C315" s="1">
        <v>45840</v>
      </c>
      <c r="D315" t="s">
        <v>13</v>
      </c>
      <c r="E315" s="2">
        <v>100</v>
      </c>
      <c r="F315" s="2"/>
      <c r="G315" s="3">
        <f>Transactions[[#This Row],[Credit (Income)]]-Transactions[[#This Row],[Debit (Spend)]]</f>
        <v>-100</v>
      </c>
      <c r="H315" t="s">
        <v>14</v>
      </c>
      <c r="I315" s="3" t="str">
        <f>_xlfn.XLOOKUP(Transactions[[#This Row],[Subcategory]],categories[Subcategory],categories[Category],"Add Subcategory")</f>
        <v>Transfer</v>
      </c>
      <c r="J315" s="3" t="str">
        <f>_xlfn.XLOOKUP(Transactions[[#This Row],[Subcategory]],categories[Subcategory],categories[Category Type],"Add Subcategory")</f>
        <v>Not Reported</v>
      </c>
      <c r="M315" t="s">
        <v>14</v>
      </c>
    </row>
    <row r="316" spans="2:13" x14ac:dyDescent="0.35">
      <c r="B316" t="s">
        <v>9</v>
      </c>
      <c r="C316" s="1">
        <v>45840</v>
      </c>
      <c r="D316" t="s">
        <v>10</v>
      </c>
      <c r="E316" s="2"/>
      <c r="F316" s="2">
        <v>41</v>
      </c>
      <c r="G316" s="3">
        <f>Transactions[[#This Row],[Credit (Income)]]-Transactions[[#This Row],[Debit (Spend)]]</f>
        <v>41</v>
      </c>
      <c r="H316" t="s">
        <v>11</v>
      </c>
      <c r="I316" s="3" t="str">
        <f>_xlfn.XLOOKUP(Transactions[[#This Row],[Subcategory]],categories[Subcategory],categories[Category],"Add Subcategory")</f>
        <v>Variable</v>
      </c>
      <c r="J316" s="3" t="str">
        <f>_xlfn.XLOOKUP(Transactions[[#This Row],[Subcategory]],categories[Subcategory],categories[Category Type],"Add Subcategory")</f>
        <v>Income</v>
      </c>
      <c r="M316" t="s">
        <v>11</v>
      </c>
    </row>
    <row r="317" spans="2:13" x14ac:dyDescent="0.35">
      <c r="B317" t="s">
        <v>9</v>
      </c>
      <c r="C317" s="1">
        <v>45840</v>
      </c>
      <c r="D317" t="s">
        <v>15</v>
      </c>
      <c r="E317" s="2"/>
      <c r="F317" s="2">
        <v>2301</v>
      </c>
      <c r="G317" s="3">
        <f>Transactions[[#This Row],[Credit (Income)]]-Transactions[[#This Row],[Debit (Spend)]]</f>
        <v>2301</v>
      </c>
      <c r="H317" t="s">
        <v>15</v>
      </c>
      <c r="I317" s="3" t="str">
        <f>_xlfn.XLOOKUP(Transactions[[#This Row],[Subcategory]],categories[Subcategory],categories[Category],"Add Subcategory")</f>
        <v>Variable</v>
      </c>
      <c r="J317" s="3" t="str">
        <f>_xlfn.XLOOKUP(Transactions[[#This Row],[Subcategory]],categories[Subcategory],categories[Category Type],"Add Subcategory")</f>
        <v>Income</v>
      </c>
      <c r="M317" t="s">
        <v>15</v>
      </c>
    </row>
    <row r="318" spans="2:13" x14ac:dyDescent="0.35">
      <c r="B318" t="s">
        <v>18</v>
      </c>
      <c r="C318" s="1">
        <v>45841</v>
      </c>
      <c r="D318" t="s">
        <v>19</v>
      </c>
      <c r="E318" s="2">
        <v>5</v>
      </c>
      <c r="F318" s="2"/>
      <c r="G318" s="3">
        <f>Transactions[[#This Row],[Credit (Income)]]-Transactions[[#This Row],[Debit (Spend)]]</f>
        <v>-5</v>
      </c>
      <c r="H318" t="s">
        <v>20</v>
      </c>
      <c r="I318" s="3" t="str">
        <f>_xlfn.XLOOKUP(Transactions[[#This Row],[Subcategory]],categories[Subcategory],categories[Category],"Add Subcategory")</f>
        <v>Dining Out</v>
      </c>
      <c r="J318" s="3" t="str">
        <f>_xlfn.XLOOKUP(Transactions[[#This Row],[Subcategory]],categories[Subcategory],categories[Category Type],"Add Subcategory")</f>
        <v>Expense</v>
      </c>
      <c r="M318" t="s">
        <v>20</v>
      </c>
    </row>
    <row r="319" spans="2:13" x14ac:dyDescent="0.35">
      <c r="B319" t="s">
        <v>12</v>
      </c>
      <c r="C319" s="1">
        <v>45843</v>
      </c>
      <c r="D319" t="s">
        <v>21</v>
      </c>
      <c r="E319" s="2">
        <v>900</v>
      </c>
      <c r="F319" s="2"/>
      <c r="G319" s="3">
        <f>Transactions[[#This Row],[Credit (Income)]]-Transactions[[#This Row],[Debit (Spend)]]</f>
        <v>-900</v>
      </c>
      <c r="H319" t="s">
        <v>22</v>
      </c>
      <c r="I319" s="3" t="str">
        <f>_xlfn.XLOOKUP(Transactions[[#This Row],[Subcategory]],categories[Subcategory],categories[Category],"Add Subcategory")</f>
        <v>Living Expenses</v>
      </c>
      <c r="J319" s="3" t="str">
        <f>_xlfn.XLOOKUP(Transactions[[#This Row],[Subcategory]],categories[Subcategory],categories[Category Type],"Add Subcategory")</f>
        <v>Expense</v>
      </c>
      <c r="M319" t="s">
        <v>22</v>
      </c>
    </row>
    <row r="320" spans="2:13" x14ac:dyDescent="0.35">
      <c r="B320" t="s">
        <v>12</v>
      </c>
      <c r="C320" s="1">
        <v>45843</v>
      </c>
      <c r="D320" t="s">
        <v>23</v>
      </c>
      <c r="E320" s="2">
        <v>150</v>
      </c>
      <c r="F320" s="2"/>
      <c r="G320" s="3">
        <f>Transactions[[#This Row],[Credit (Income)]]-Transactions[[#This Row],[Debit (Spend)]]</f>
        <v>-150</v>
      </c>
      <c r="H320" t="s">
        <v>24</v>
      </c>
      <c r="I320" s="3" t="str">
        <f>_xlfn.XLOOKUP(Transactions[[#This Row],[Subcategory]],categories[Subcategory],categories[Category],"Add Subcategory")</f>
        <v>Debt Repayment</v>
      </c>
      <c r="J320" s="3" t="str">
        <f>_xlfn.XLOOKUP(Transactions[[#This Row],[Subcategory]],categories[Subcategory],categories[Category Type],"Add Subcategory")</f>
        <v>Expense</v>
      </c>
      <c r="M320" t="s">
        <v>24</v>
      </c>
    </row>
    <row r="321" spans="2:13" x14ac:dyDescent="0.35">
      <c r="B321" t="s">
        <v>18</v>
      </c>
      <c r="C321" s="1">
        <v>45843</v>
      </c>
      <c r="D321" t="s">
        <v>64</v>
      </c>
      <c r="E321" s="2">
        <v>15</v>
      </c>
      <c r="F321" s="2"/>
      <c r="G321" s="3">
        <f>Transactions[[#This Row],[Credit (Income)]]-Transactions[[#This Row],[Debit (Spend)]]</f>
        <v>-15</v>
      </c>
      <c r="H321" t="s">
        <v>36</v>
      </c>
      <c r="I321" s="3" t="str">
        <f>_xlfn.XLOOKUP(Transactions[[#This Row],[Subcategory]],categories[Subcategory],categories[Category],"Add Subcategory")</f>
        <v>Dining Out</v>
      </c>
      <c r="J321" s="3" t="str">
        <f>_xlfn.XLOOKUP(Transactions[[#This Row],[Subcategory]],categories[Subcategory],categories[Category Type],"Add Subcategory")</f>
        <v>Expense</v>
      </c>
      <c r="M321" t="s">
        <v>36</v>
      </c>
    </row>
    <row r="322" spans="2:13" x14ac:dyDescent="0.35">
      <c r="B322" t="s">
        <v>18</v>
      </c>
      <c r="C322" s="1">
        <v>45843</v>
      </c>
      <c r="D322" t="s">
        <v>19</v>
      </c>
      <c r="E322" s="2">
        <v>5</v>
      </c>
      <c r="F322" s="2"/>
      <c r="G322" s="3">
        <f>Transactions[[#This Row],[Credit (Income)]]-Transactions[[#This Row],[Debit (Spend)]]</f>
        <v>-5</v>
      </c>
      <c r="H322" t="s">
        <v>20</v>
      </c>
      <c r="I322" s="3" t="str">
        <f>_xlfn.XLOOKUP(Transactions[[#This Row],[Subcategory]],categories[Subcategory],categories[Category],"Add Subcategory")</f>
        <v>Dining Out</v>
      </c>
      <c r="J322" s="3" t="str">
        <f>_xlfn.XLOOKUP(Transactions[[#This Row],[Subcategory]],categories[Subcategory],categories[Category Type],"Add Subcategory")</f>
        <v>Expense</v>
      </c>
      <c r="M322" t="s">
        <v>20</v>
      </c>
    </row>
    <row r="323" spans="2:13" x14ac:dyDescent="0.35">
      <c r="B323" t="s">
        <v>18</v>
      </c>
      <c r="C323" s="1">
        <v>45844</v>
      </c>
      <c r="D323" t="s">
        <v>19</v>
      </c>
      <c r="E323" s="2">
        <v>5</v>
      </c>
      <c r="F323" s="2"/>
      <c r="G323" s="3">
        <f>Transactions[[#This Row],[Credit (Income)]]-Transactions[[#This Row],[Debit (Spend)]]</f>
        <v>-5</v>
      </c>
      <c r="H323" t="s">
        <v>20</v>
      </c>
      <c r="I323" s="3" t="str">
        <f>_xlfn.XLOOKUP(Transactions[[#This Row],[Subcategory]],categories[Subcategory],categories[Category],"Add Subcategory")</f>
        <v>Dining Out</v>
      </c>
      <c r="J323" s="3" t="str">
        <f>_xlfn.XLOOKUP(Transactions[[#This Row],[Subcategory]],categories[Subcategory],categories[Category Type],"Add Subcategory")</f>
        <v>Expense</v>
      </c>
      <c r="M323" t="s">
        <v>20</v>
      </c>
    </row>
    <row r="324" spans="2:13" x14ac:dyDescent="0.35">
      <c r="B324" t="s">
        <v>18</v>
      </c>
      <c r="C324" s="1">
        <v>45845</v>
      </c>
      <c r="D324" t="s">
        <v>19</v>
      </c>
      <c r="E324" s="2">
        <v>5</v>
      </c>
      <c r="F324" s="2"/>
      <c r="G324" s="3">
        <f>Transactions[[#This Row],[Credit (Income)]]-Transactions[[#This Row],[Debit (Spend)]]</f>
        <v>-5</v>
      </c>
      <c r="H324" t="s">
        <v>20</v>
      </c>
      <c r="I324" s="3" t="str">
        <f>_xlfn.XLOOKUP(Transactions[[#This Row],[Subcategory]],categories[Subcategory],categories[Category],"Add Subcategory")</f>
        <v>Dining Out</v>
      </c>
      <c r="J324" s="3" t="str">
        <f>_xlfn.XLOOKUP(Transactions[[#This Row],[Subcategory]],categories[Subcategory],categories[Category Type],"Add Subcategory")</f>
        <v>Expense</v>
      </c>
      <c r="M324" t="s">
        <v>20</v>
      </c>
    </row>
    <row r="325" spans="2:13" x14ac:dyDescent="0.35">
      <c r="B325" t="s">
        <v>18</v>
      </c>
      <c r="C325" s="1">
        <v>45845</v>
      </c>
      <c r="D325" t="s">
        <v>25</v>
      </c>
      <c r="E325" s="2">
        <v>180</v>
      </c>
      <c r="F325" s="2"/>
      <c r="G325" s="3">
        <f>Transactions[[#This Row],[Credit (Income)]]-Transactions[[#This Row],[Debit (Spend)]]</f>
        <v>-180</v>
      </c>
      <c r="H325" t="s">
        <v>26</v>
      </c>
      <c r="I325" s="3" t="str">
        <f>_xlfn.XLOOKUP(Transactions[[#This Row],[Subcategory]],categories[Subcategory],categories[Category],"Add Subcategory")</f>
        <v>Living Expenses</v>
      </c>
      <c r="J325" s="3" t="str">
        <f>_xlfn.XLOOKUP(Transactions[[#This Row],[Subcategory]],categories[Subcategory],categories[Category Type],"Add Subcategory")</f>
        <v>Expense</v>
      </c>
      <c r="M325" t="s">
        <v>26</v>
      </c>
    </row>
    <row r="326" spans="2:13" x14ac:dyDescent="0.35">
      <c r="B326" t="s">
        <v>12</v>
      </c>
      <c r="C326" s="1">
        <v>45848</v>
      </c>
      <c r="D326" t="s">
        <v>27</v>
      </c>
      <c r="E326" s="2">
        <v>56.1</v>
      </c>
      <c r="F326" s="2"/>
      <c r="G326" s="3">
        <f>Transactions[[#This Row],[Credit (Income)]]-Transactions[[#This Row],[Debit (Spend)]]</f>
        <v>-56.1</v>
      </c>
      <c r="H326" t="s">
        <v>28</v>
      </c>
      <c r="I326" s="3" t="str">
        <f>_xlfn.XLOOKUP(Transactions[[#This Row],[Subcategory]],categories[Subcategory],categories[Category],"Add Subcategory")</f>
        <v>Living Expenses</v>
      </c>
      <c r="J326" s="3" t="str">
        <f>_xlfn.XLOOKUP(Transactions[[#This Row],[Subcategory]],categories[Subcategory],categories[Category Type],"Add Subcategory")</f>
        <v>Expense</v>
      </c>
      <c r="M326" t="s">
        <v>28</v>
      </c>
    </row>
    <row r="327" spans="2:13" x14ac:dyDescent="0.35">
      <c r="B327" t="s">
        <v>18</v>
      </c>
      <c r="C327" s="1">
        <v>45848</v>
      </c>
      <c r="D327" t="s">
        <v>19</v>
      </c>
      <c r="E327" s="2">
        <v>5</v>
      </c>
      <c r="F327" s="2"/>
      <c r="G327" s="3">
        <f>Transactions[[#This Row],[Credit (Income)]]-Transactions[[#This Row],[Debit (Spend)]]</f>
        <v>-5</v>
      </c>
      <c r="H327" t="s">
        <v>20</v>
      </c>
      <c r="I327" s="3" t="str">
        <f>_xlfn.XLOOKUP(Transactions[[#This Row],[Subcategory]],categories[Subcategory],categories[Category],"Add Subcategory")</f>
        <v>Dining Out</v>
      </c>
      <c r="J327" s="3" t="str">
        <f>_xlfn.XLOOKUP(Transactions[[#This Row],[Subcategory]],categories[Subcategory],categories[Category Type],"Add Subcategory")</f>
        <v>Expense</v>
      </c>
      <c r="M327" t="s">
        <v>20</v>
      </c>
    </row>
    <row r="328" spans="2:13" x14ac:dyDescent="0.35">
      <c r="B328" t="s">
        <v>18</v>
      </c>
      <c r="C328" s="1">
        <v>45849</v>
      </c>
      <c r="D328" t="s">
        <v>19</v>
      </c>
      <c r="E328" s="2">
        <v>5</v>
      </c>
      <c r="F328" s="2"/>
      <c r="G328" s="3">
        <f>Transactions[[#This Row],[Credit (Income)]]-Transactions[[#This Row],[Debit (Spend)]]</f>
        <v>-5</v>
      </c>
      <c r="H328" t="s">
        <v>20</v>
      </c>
      <c r="I328" s="3" t="str">
        <f>_xlfn.XLOOKUP(Transactions[[#This Row],[Subcategory]],categories[Subcategory],categories[Category],"Add Subcategory")</f>
        <v>Dining Out</v>
      </c>
      <c r="J328" s="3" t="str">
        <f>_xlfn.XLOOKUP(Transactions[[#This Row],[Subcategory]],categories[Subcategory],categories[Category Type],"Add Subcategory")</f>
        <v>Expense</v>
      </c>
      <c r="M328" t="s">
        <v>20</v>
      </c>
    </row>
    <row r="329" spans="2:13" x14ac:dyDescent="0.35">
      <c r="B329" t="s">
        <v>18</v>
      </c>
      <c r="C329" s="1">
        <v>45850</v>
      </c>
      <c r="D329" t="s">
        <v>29</v>
      </c>
      <c r="E329" s="2">
        <v>83.1</v>
      </c>
      <c r="F329" s="2"/>
      <c r="G329" s="3">
        <f>Transactions[[#This Row],[Credit (Income)]]-Transactions[[#This Row],[Debit (Spend)]]</f>
        <v>-83.1</v>
      </c>
      <c r="H329" t="s">
        <v>30</v>
      </c>
      <c r="I329" s="3" t="str">
        <f>_xlfn.XLOOKUP(Transactions[[#This Row],[Subcategory]],categories[Subcategory],categories[Category],"Add Subcategory")</f>
        <v>Transport</v>
      </c>
      <c r="J329" s="3" t="str">
        <f>_xlfn.XLOOKUP(Transactions[[#This Row],[Subcategory]],categories[Subcategory],categories[Category Type],"Add Subcategory")</f>
        <v>Expense</v>
      </c>
      <c r="M329" t="s">
        <v>30</v>
      </c>
    </row>
    <row r="330" spans="2:13" x14ac:dyDescent="0.35">
      <c r="B330" t="s">
        <v>18</v>
      </c>
      <c r="C330" s="1">
        <v>45850</v>
      </c>
      <c r="D330" t="s">
        <v>19</v>
      </c>
      <c r="E330" s="2">
        <v>5</v>
      </c>
      <c r="F330" s="2"/>
      <c r="G330" s="3">
        <f>Transactions[[#This Row],[Credit (Income)]]-Transactions[[#This Row],[Debit (Spend)]]</f>
        <v>-5</v>
      </c>
      <c r="H330" t="s">
        <v>20</v>
      </c>
      <c r="I330" s="3" t="str">
        <f>_xlfn.XLOOKUP(Transactions[[#This Row],[Subcategory]],categories[Subcategory],categories[Category],"Add Subcategory")</f>
        <v>Dining Out</v>
      </c>
      <c r="J330" s="3" t="str">
        <f>_xlfn.XLOOKUP(Transactions[[#This Row],[Subcategory]],categories[Subcategory],categories[Category Type],"Add Subcategory")</f>
        <v>Expense</v>
      </c>
      <c r="M330" t="s">
        <v>20</v>
      </c>
    </row>
    <row r="331" spans="2:13" x14ac:dyDescent="0.35">
      <c r="B331" t="s">
        <v>18</v>
      </c>
      <c r="C331" s="1">
        <v>45851</v>
      </c>
      <c r="D331" t="s">
        <v>19</v>
      </c>
      <c r="E331" s="2">
        <v>5</v>
      </c>
      <c r="F331" s="2"/>
      <c r="G331" s="3">
        <f>Transactions[[#This Row],[Credit (Income)]]-Transactions[[#This Row],[Debit (Spend)]]</f>
        <v>-5</v>
      </c>
      <c r="H331" t="s">
        <v>20</v>
      </c>
      <c r="I331" s="3" t="str">
        <f>_xlfn.XLOOKUP(Transactions[[#This Row],[Subcategory]],categories[Subcategory],categories[Category],"Add Subcategory")</f>
        <v>Dining Out</v>
      </c>
      <c r="J331" s="3" t="str">
        <f>_xlfn.XLOOKUP(Transactions[[#This Row],[Subcategory]],categories[Subcategory],categories[Category Type],"Add Subcategory")</f>
        <v>Expense</v>
      </c>
      <c r="M331" t="s">
        <v>20</v>
      </c>
    </row>
    <row r="332" spans="2:13" x14ac:dyDescent="0.35">
      <c r="B332" t="s">
        <v>18</v>
      </c>
      <c r="C332" s="1">
        <v>45852</v>
      </c>
      <c r="D332" t="s">
        <v>25</v>
      </c>
      <c r="E332" s="2">
        <v>141.1</v>
      </c>
      <c r="F332" s="2"/>
      <c r="G332" s="3">
        <f>Transactions[[#This Row],[Credit (Income)]]-Transactions[[#This Row],[Debit (Spend)]]</f>
        <v>-141.1</v>
      </c>
      <c r="H332" t="s">
        <v>26</v>
      </c>
      <c r="I332" s="3" t="str">
        <f>_xlfn.XLOOKUP(Transactions[[#This Row],[Subcategory]],categories[Subcategory],categories[Category],"Add Subcategory")</f>
        <v>Living Expenses</v>
      </c>
      <c r="J332" s="3" t="str">
        <f>_xlfn.XLOOKUP(Transactions[[#This Row],[Subcategory]],categories[Subcategory],categories[Category Type],"Add Subcategory")</f>
        <v>Expense</v>
      </c>
      <c r="M332" t="s">
        <v>26</v>
      </c>
    </row>
    <row r="333" spans="2:13" x14ac:dyDescent="0.35">
      <c r="B333" t="s">
        <v>18</v>
      </c>
      <c r="C333" s="1">
        <v>45852</v>
      </c>
      <c r="D333" t="s">
        <v>19</v>
      </c>
      <c r="E333" s="2">
        <v>5</v>
      </c>
      <c r="F333" s="2"/>
      <c r="G333" s="3">
        <f>Transactions[[#This Row],[Credit (Income)]]-Transactions[[#This Row],[Debit (Spend)]]</f>
        <v>-5</v>
      </c>
      <c r="H333" t="s">
        <v>20</v>
      </c>
      <c r="I333" s="3" t="str">
        <f>_xlfn.XLOOKUP(Transactions[[#This Row],[Subcategory]],categories[Subcategory],categories[Category],"Add Subcategory")</f>
        <v>Dining Out</v>
      </c>
      <c r="J333" s="3" t="str">
        <f>_xlfn.XLOOKUP(Transactions[[#This Row],[Subcategory]],categories[Subcategory],categories[Category Type],"Add Subcategory")</f>
        <v>Expense</v>
      </c>
      <c r="M333" t="s">
        <v>20</v>
      </c>
    </row>
    <row r="334" spans="2:13" x14ac:dyDescent="0.35">
      <c r="B334" t="s">
        <v>18</v>
      </c>
      <c r="C334" s="1">
        <v>45853</v>
      </c>
      <c r="D334" t="s">
        <v>19</v>
      </c>
      <c r="E334" s="2">
        <v>5</v>
      </c>
      <c r="F334" s="2"/>
      <c r="G334" s="3">
        <f>Transactions[[#This Row],[Credit (Income)]]-Transactions[[#This Row],[Debit (Spend)]]</f>
        <v>-5</v>
      </c>
      <c r="H334" t="s">
        <v>20</v>
      </c>
      <c r="I334" s="3" t="str">
        <f>_xlfn.XLOOKUP(Transactions[[#This Row],[Subcategory]],categories[Subcategory],categories[Category],"Add Subcategory")</f>
        <v>Dining Out</v>
      </c>
      <c r="J334" s="3" t="str">
        <f>_xlfn.XLOOKUP(Transactions[[#This Row],[Subcategory]],categories[Subcategory],categories[Category Type],"Add Subcategory")</f>
        <v>Expense</v>
      </c>
      <c r="M334" t="s">
        <v>20</v>
      </c>
    </row>
    <row r="335" spans="2:13" x14ac:dyDescent="0.35">
      <c r="B335" t="s">
        <v>18</v>
      </c>
      <c r="C335" s="1">
        <v>45853</v>
      </c>
      <c r="D335" t="s">
        <v>31</v>
      </c>
      <c r="E335" s="2">
        <v>45.8</v>
      </c>
      <c r="F335" s="2"/>
      <c r="G335" s="3">
        <f>Transactions[[#This Row],[Credit (Income)]]-Transactions[[#This Row],[Debit (Spend)]]</f>
        <v>-45.8</v>
      </c>
      <c r="H335" t="s">
        <v>32</v>
      </c>
      <c r="I335" s="3" t="str">
        <f>_xlfn.XLOOKUP(Transactions[[#This Row],[Subcategory]],categories[Subcategory],categories[Category],"Add Subcategory")</f>
        <v>Discretionary</v>
      </c>
      <c r="J335" s="3" t="str">
        <f>_xlfn.XLOOKUP(Transactions[[#This Row],[Subcategory]],categories[Subcategory],categories[Category Type],"Add Subcategory")</f>
        <v>Expense</v>
      </c>
      <c r="M335" t="s">
        <v>32</v>
      </c>
    </row>
    <row r="336" spans="2:13" x14ac:dyDescent="0.35">
      <c r="B336" t="s">
        <v>18</v>
      </c>
      <c r="C336" s="1">
        <v>45853</v>
      </c>
      <c r="D336" t="s">
        <v>33</v>
      </c>
      <c r="E336" s="2">
        <v>103.80000000000001</v>
      </c>
      <c r="F336" s="2"/>
      <c r="G336" s="3">
        <f>Transactions[[#This Row],[Credit (Income)]]-Transactions[[#This Row],[Debit (Spend)]]</f>
        <v>-103.80000000000001</v>
      </c>
      <c r="H336" t="s">
        <v>34</v>
      </c>
      <c r="I336" s="3" t="str">
        <f>_xlfn.XLOOKUP(Transactions[[#This Row],[Subcategory]],categories[Subcategory],categories[Category],"Add Subcategory")</f>
        <v>Discretionary</v>
      </c>
      <c r="J336" s="3" t="str">
        <f>_xlfn.XLOOKUP(Transactions[[#This Row],[Subcategory]],categories[Subcategory],categories[Category Type],"Add Subcategory")</f>
        <v>Expense</v>
      </c>
      <c r="M336" t="s">
        <v>34</v>
      </c>
    </row>
    <row r="337" spans="2:13" x14ac:dyDescent="0.35">
      <c r="B337" t="s">
        <v>18</v>
      </c>
      <c r="C337" s="1">
        <v>45853</v>
      </c>
      <c r="D337" t="s">
        <v>35</v>
      </c>
      <c r="E337" s="2">
        <v>58</v>
      </c>
      <c r="F337" s="2"/>
      <c r="G337" s="3">
        <f>Transactions[[#This Row],[Credit (Income)]]-Transactions[[#This Row],[Debit (Spend)]]</f>
        <v>-58</v>
      </c>
      <c r="H337" t="s">
        <v>36</v>
      </c>
      <c r="I337" s="3" t="str">
        <f>_xlfn.XLOOKUP(Transactions[[#This Row],[Subcategory]],categories[Subcategory],categories[Category],"Add Subcategory")</f>
        <v>Dining Out</v>
      </c>
      <c r="J337" s="3" t="str">
        <f>_xlfn.XLOOKUP(Transactions[[#This Row],[Subcategory]],categories[Subcategory],categories[Category Type],"Add Subcategory")</f>
        <v>Expense</v>
      </c>
      <c r="M337" t="s">
        <v>36</v>
      </c>
    </row>
    <row r="338" spans="2:13" x14ac:dyDescent="0.35">
      <c r="B338" t="s">
        <v>18</v>
      </c>
      <c r="C338" s="1">
        <v>45854</v>
      </c>
      <c r="D338" t="s">
        <v>37</v>
      </c>
      <c r="E338" s="2">
        <v>34.200000000000003</v>
      </c>
      <c r="F338" s="2"/>
      <c r="G338" s="3">
        <f>Transactions[[#This Row],[Credit (Income)]]-Transactions[[#This Row],[Debit (Spend)]]</f>
        <v>-34.200000000000003</v>
      </c>
      <c r="H338" t="s">
        <v>38</v>
      </c>
      <c r="I338" s="3" t="str">
        <f>_xlfn.XLOOKUP(Transactions[[#This Row],[Subcategory]],categories[Subcategory],categories[Category],"Add Subcategory")</f>
        <v>Transport</v>
      </c>
      <c r="J338" s="3" t="str">
        <f>_xlfn.XLOOKUP(Transactions[[#This Row],[Subcategory]],categories[Subcategory],categories[Category Type],"Add Subcategory")</f>
        <v>Expense</v>
      </c>
      <c r="M338" t="s">
        <v>38</v>
      </c>
    </row>
    <row r="339" spans="2:13" x14ac:dyDescent="0.35">
      <c r="B339" t="s">
        <v>12</v>
      </c>
      <c r="C339" s="1">
        <v>45855</v>
      </c>
      <c r="D339" t="s">
        <v>39</v>
      </c>
      <c r="E339" s="2">
        <v>30</v>
      </c>
      <c r="F339" s="2"/>
      <c r="G339" s="3">
        <f>Transactions[[#This Row],[Credit (Income)]]-Transactions[[#This Row],[Debit (Spend)]]</f>
        <v>-30</v>
      </c>
      <c r="H339" t="s">
        <v>40</v>
      </c>
      <c r="I339" s="3" t="str">
        <f>_xlfn.XLOOKUP(Transactions[[#This Row],[Subcategory]],categories[Subcategory],categories[Category],"Add Subcategory")</f>
        <v>Discretionary</v>
      </c>
      <c r="J339" s="3" t="str">
        <f>_xlfn.XLOOKUP(Transactions[[#This Row],[Subcategory]],categories[Subcategory],categories[Category Type],"Add Subcategory")</f>
        <v>Expense</v>
      </c>
      <c r="M339" t="s">
        <v>40</v>
      </c>
    </row>
    <row r="340" spans="2:13" x14ac:dyDescent="0.35">
      <c r="B340" t="s">
        <v>18</v>
      </c>
      <c r="C340" s="1">
        <v>45855</v>
      </c>
      <c r="D340" t="s">
        <v>19</v>
      </c>
      <c r="E340" s="2">
        <v>5</v>
      </c>
      <c r="F340" s="2"/>
      <c r="G340" s="3">
        <f>Transactions[[#This Row],[Credit (Income)]]-Transactions[[#This Row],[Debit (Spend)]]</f>
        <v>-5</v>
      </c>
      <c r="H340" t="s">
        <v>20</v>
      </c>
      <c r="I340" s="3" t="str">
        <f>_xlfn.XLOOKUP(Transactions[[#This Row],[Subcategory]],categories[Subcategory],categories[Category],"Add Subcategory")</f>
        <v>Dining Out</v>
      </c>
      <c r="J340" s="3" t="str">
        <f>_xlfn.XLOOKUP(Transactions[[#This Row],[Subcategory]],categories[Subcategory],categories[Category Type],"Add Subcategory")</f>
        <v>Expense</v>
      </c>
      <c r="M340" t="s">
        <v>20</v>
      </c>
    </row>
    <row r="341" spans="2:13" x14ac:dyDescent="0.35">
      <c r="B341" t="s">
        <v>18</v>
      </c>
      <c r="C341" s="1">
        <v>45856</v>
      </c>
      <c r="D341" t="s">
        <v>19</v>
      </c>
      <c r="E341" s="2">
        <v>5</v>
      </c>
      <c r="F341" s="2"/>
      <c r="G341" s="3">
        <f>Transactions[[#This Row],[Credit (Income)]]-Transactions[[#This Row],[Debit (Spend)]]</f>
        <v>-5</v>
      </c>
      <c r="H341" t="s">
        <v>20</v>
      </c>
      <c r="I341" s="3" t="str">
        <f>_xlfn.XLOOKUP(Transactions[[#This Row],[Subcategory]],categories[Subcategory],categories[Category],"Add Subcategory")</f>
        <v>Dining Out</v>
      </c>
      <c r="J341" s="3" t="str">
        <f>_xlfn.XLOOKUP(Transactions[[#This Row],[Subcategory]],categories[Subcategory],categories[Category Type],"Add Subcategory")</f>
        <v>Expense</v>
      </c>
      <c r="M341" t="s">
        <v>20</v>
      </c>
    </row>
    <row r="342" spans="2:13" x14ac:dyDescent="0.35">
      <c r="B342" t="s">
        <v>12</v>
      </c>
      <c r="C342" s="1">
        <v>45856</v>
      </c>
      <c r="D342" t="s">
        <v>43</v>
      </c>
      <c r="E342" s="2">
        <v>40</v>
      </c>
      <c r="F342" s="2"/>
      <c r="G342" s="3">
        <f>Transactions[[#This Row],[Credit (Income)]]-Transactions[[#This Row],[Debit (Spend)]]</f>
        <v>-40</v>
      </c>
      <c r="H342" t="s">
        <v>44</v>
      </c>
      <c r="I342" s="3" t="str">
        <f>_xlfn.XLOOKUP(Transactions[[#This Row],[Subcategory]],categories[Subcategory],categories[Category],"Add Subcategory")</f>
        <v>Living Expenses</v>
      </c>
      <c r="J342" s="3" t="str">
        <f>_xlfn.XLOOKUP(Transactions[[#This Row],[Subcategory]],categories[Subcategory],categories[Category Type],"Add Subcategory")</f>
        <v>Expense</v>
      </c>
      <c r="M342" t="s">
        <v>44</v>
      </c>
    </row>
    <row r="343" spans="2:13" x14ac:dyDescent="0.35">
      <c r="B343" t="s">
        <v>18</v>
      </c>
      <c r="C343" s="1">
        <v>45857</v>
      </c>
      <c r="D343" t="s">
        <v>45</v>
      </c>
      <c r="E343" s="2">
        <v>51.1</v>
      </c>
      <c r="F343" s="2"/>
      <c r="G343" s="3">
        <f>Transactions[[#This Row],[Credit (Income)]]-Transactions[[#This Row],[Debit (Spend)]]</f>
        <v>-51.1</v>
      </c>
      <c r="H343" t="s">
        <v>46</v>
      </c>
      <c r="I343" s="3" t="str">
        <f>_xlfn.XLOOKUP(Transactions[[#This Row],[Subcategory]],categories[Subcategory],categories[Category],"Add Subcategory")</f>
        <v>Discretionary</v>
      </c>
      <c r="J343" s="3" t="str">
        <f>_xlfn.XLOOKUP(Transactions[[#This Row],[Subcategory]],categories[Subcategory],categories[Category Type],"Add Subcategory")</f>
        <v>Expense</v>
      </c>
      <c r="M343" t="s">
        <v>46</v>
      </c>
    </row>
    <row r="344" spans="2:13" x14ac:dyDescent="0.35">
      <c r="B344" t="s">
        <v>18</v>
      </c>
      <c r="C344" s="1">
        <v>45857</v>
      </c>
      <c r="D344" t="s">
        <v>47</v>
      </c>
      <c r="E344" s="2">
        <v>35</v>
      </c>
      <c r="F344" s="2"/>
      <c r="G344" s="3">
        <f>Transactions[[#This Row],[Credit (Income)]]-Transactions[[#This Row],[Debit (Spend)]]</f>
        <v>-35</v>
      </c>
      <c r="H344" t="s">
        <v>32</v>
      </c>
      <c r="I344" s="3" t="str">
        <f>_xlfn.XLOOKUP(Transactions[[#This Row],[Subcategory]],categories[Subcategory],categories[Category],"Add Subcategory")</f>
        <v>Discretionary</v>
      </c>
      <c r="J344" s="3" t="str">
        <f>_xlfn.XLOOKUP(Transactions[[#This Row],[Subcategory]],categories[Subcategory],categories[Category Type],"Add Subcategory")</f>
        <v>Expense</v>
      </c>
      <c r="M344" t="s">
        <v>32</v>
      </c>
    </row>
    <row r="345" spans="2:13" x14ac:dyDescent="0.35">
      <c r="B345" t="s">
        <v>18</v>
      </c>
      <c r="C345" s="1">
        <v>45857</v>
      </c>
      <c r="D345" t="s">
        <v>19</v>
      </c>
      <c r="E345" s="2">
        <v>5</v>
      </c>
      <c r="F345" s="2"/>
      <c r="G345" s="3">
        <f>Transactions[[#This Row],[Credit (Income)]]-Transactions[[#This Row],[Debit (Spend)]]</f>
        <v>-5</v>
      </c>
      <c r="H345" t="s">
        <v>20</v>
      </c>
      <c r="I345" s="3" t="str">
        <f>_xlfn.XLOOKUP(Transactions[[#This Row],[Subcategory]],categories[Subcategory],categories[Category],"Add Subcategory")</f>
        <v>Dining Out</v>
      </c>
      <c r="J345" s="3" t="str">
        <f>_xlfn.XLOOKUP(Transactions[[#This Row],[Subcategory]],categories[Subcategory],categories[Category Type],"Add Subcategory")</f>
        <v>Expense</v>
      </c>
      <c r="M345" t="s">
        <v>20</v>
      </c>
    </row>
    <row r="346" spans="2:13" x14ac:dyDescent="0.35">
      <c r="B346" t="s">
        <v>18</v>
      </c>
      <c r="C346" s="1">
        <v>45858</v>
      </c>
      <c r="D346" t="s">
        <v>19</v>
      </c>
      <c r="E346" s="2">
        <v>5</v>
      </c>
      <c r="F346" s="2"/>
      <c r="G346" s="3">
        <f>Transactions[[#This Row],[Credit (Income)]]-Transactions[[#This Row],[Debit (Spend)]]</f>
        <v>-5</v>
      </c>
      <c r="H346" t="s">
        <v>20</v>
      </c>
      <c r="I346" s="3" t="str">
        <f>_xlfn.XLOOKUP(Transactions[[#This Row],[Subcategory]],categories[Subcategory],categories[Category],"Add Subcategory")</f>
        <v>Dining Out</v>
      </c>
      <c r="J346" s="3" t="str">
        <f>_xlfn.XLOOKUP(Transactions[[#This Row],[Subcategory]],categories[Subcategory],categories[Category Type],"Add Subcategory")</f>
        <v>Expense</v>
      </c>
      <c r="M346" t="s">
        <v>20</v>
      </c>
    </row>
    <row r="347" spans="2:13" x14ac:dyDescent="0.35">
      <c r="B347" t="s">
        <v>18</v>
      </c>
      <c r="C347" s="1">
        <v>45859</v>
      </c>
      <c r="D347" t="s">
        <v>19</v>
      </c>
      <c r="E347" s="2">
        <v>5</v>
      </c>
      <c r="F347" s="2"/>
      <c r="G347" s="3">
        <f>Transactions[[#This Row],[Credit (Income)]]-Transactions[[#This Row],[Debit (Spend)]]</f>
        <v>-5</v>
      </c>
      <c r="H347" t="s">
        <v>20</v>
      </c>
      <c r="I347" s="3" t="str">
        <f>_xlfn.XLOOKUP(Transactions[[#This Row],[Subcategory]],categories[Subcategory],categories[Category],"Add Subcategory")</f>
        <v>Dining Out</v>
      </c>
      <c r="J347" s="3" t="str">
        <f>_xlfn.XLOOKUP(Transactions[[#This Row],[Subcategory]],categories[Subcategory],categories[Category Type],"Add Subcategory")</f>
        <v>Expense</v>
      </c>
      <c r="M347" t="s">
        <v>20</v>
      </c>
    </row>
    <row r="348" spans="2:13" x14ac:dyDescent="0.35">
      <c r="B348" t="s">
        <v>18</v>
      </c>
      <c r="C348" s="1">
        <v>45859</v>
      </c>
      <c r="D348" t="s">
        <v>25</v>
      </c>
      <c r="E348" s="2">
        <v>176</v>
      </c>
      <c r="F348" s="2"/>
      <c r="G348" s="3">
        <f>Transactions[[#This Row],[Credit (Income)]]-Transactions[[#This Row],[Debit (Spend)]]</f>
        <v>-176</v>
      </c>
      <c r="H348" t="s">
        <v>26</v>
      </c>
      <c r="I348" s="3" t="str">
        <f>_xlfn.XLOOKUP(Transactions[[#This Row],[Subcategory]],categories[Subcategory],categories[Category],"Add Subcategory")</f>
        <v>Living Expenses</v>
      </c>
      <c r="J348" s="3" t="str">
        <f>_xlfn.XLOOKUP(Transactions[[#This Row],[Subcategory]],categories[Subcategory],categories[Category Type],"Add Subcategory")</f>
        <v>Expense</v>
      </c>
      <c r="M348" t="s">
        <v>26</v>
      </c>
    </row>
    <row r="349" spans="2:13" x14ac:dyDescent="0.35">
      <c r="B349" t="s">
        <v>18</v>
      </c>
      <c r="C349" s="1">
        <v>45860</v>
      </c>
      <c r="D349" t="s">
        <v>48</v>
      </c>
      <c r="E349" s="2">
        <v>43.1</v>
      </c>
      <c r="F349" s="2"/>
      <c r="G349" s="3">
        <f>Transactions[[#This Row],[Credit (Income)]]-Transactions[[#This Row],[Debit (Spend)]]</f>
        <v>-43.1</v>
      </c>
      <c r="H349" t="s">
        <v>36</v>
      </c>
      <c r="I349" s="3" t="str">
        <f>_xlfn.XLOOKUP(Transactions[[#This Row],[Subcategory]],categories[Subcategory],categories[Category],"Add Subcategory")</f>
        <v>Dining Out</v>
      </c>
      <c r="J349" s="3" t="str">
        <f>_xlfn.XLOOKUP(Transactions[[#This Row],[Subcategory]],categories[Subcategory],categories[Category Type],"Add Subcategory")</f>
        <v>Expense</v>
      </c>
      <c r="M349" t="s">
        <v>36</v>
      </c>
    </row>
    <row r="350" spans="2:13" x14ac:dyDescent="0.35">
      <c r="B350" t="s">
        <v>18</v>
      </c>
      <c r="C350" s="1">
        <v>45861</v>
      </c>
      <c r="D350" t="s">
        <v>49</v>
      </c>
      <c r="E350" s="2">
        <v>18.2</v>
      </c>
      <c r="F350" s="2"/>
      <c r="G350" s="3">
        <f>Transactions[[#This Row],[Credit (Income)]]-Transactions[[#This Row],[Debit (Spend)]]</f>
        <v>-18.2</v>
      </c>
      <c r="H350" t="s">
        <v>36</v>
      </c>
      <c r="I350" s="3" t="str">
        <f>_xlfn.XLOOKUP(Transactions[[#This Row],[Subcategory]],categories[Subcategory],categories[Category],"Add Subcategory")</f>
        <v>Dining Out</v>
      </c>
      <c r="J350" s="3" t="str">
        <f>_xlfn.XLOOKUP(Transactions[[#This Row],[Subcategory]],categories[Subcategory],categories[Category Type],"Add Subcategory")</f>
        <v>Expense</v>
      </c>
      <c r="M350" t="s">
        <v>36</v>
      </c>
    </row>
    <row r="351" spans="2:13" x14ac:dyDescent="0.35">
      <c r="B351" t="s">
        <v>12</v>
      </c>
      <c r="C351" s="1">
        <v>45862</v>
      </c>
      <c r="D351" t="s">
        <v>50</v>
      </c>
      <c r="E351" s="2">
        <v>55</v>
      </c>
      <c r="F351" s="2"/>
      <c r="G351" s="3">
        <f>Transactions[[#This Row],[Credit (Income)]]-Transactions[[#This Row],[Debit (Spend)]]</f>
        <v>-55</v>
      </c>
      <c r="H351" t="s">
        <v>51</v>
      </c>
      <c r="I351" s="3" t="str">
        <f>_xlfn.XLOOKUP(Transactions[[#This Row],[Subcategory]],categories[Subcategory],categories[Category],"Add Subcategory")</f>
        <v>Charity</v>
      </c>
      <c r="J351" s="3" t="str">
        <f>_xlfn.XLOOKUP(Transactions[[#This Row],[Subcategory]],categories[Subcategory],categories[Category Type],"Add Subcategory")</f>
        <v>Expense</v>
      </c>
      <c r="M351" t="s">
        <v>51</v>
      </c>
    </row>
    <row r="352" spans="2:13" x14ac:dyDescent="0.35">
      <c r="B352" t="s">
        <v>18</v>
      </c>
      <c r="C352" s="1">
        <v>45862</v>
      </c>
      <c r="D352" t="s">
        <v>29</v>
      </c>
      <c r="E352" s="2">
        <v>68.800000000000011</v>
      </c>
      <c r="F352" s="2"/>
      <c r="G352" s="3">
        <f>Transactions[[#This Row],[Credit (Income)]]-Transactions[[#This Row],[Debit (Spend)]]</f>
        <v>-68.800000000000011</v>
      </c>
      <c r="H352" t="s">
        <v>30</v>
      </c>
      <c r="I352" s="3" t="str">
        <f>_xlfn.XLOOKUP(Transactions[[#This Row],[Subcategory]],categories[Subcategory],categories[Category],"Add Subcategory")</f>
        <v>Transport</v>
      </c>
      <c r="J352" s="3" t="str">
        <f>_xlfn.XLOOKUP(Transactions[[#This Row],[Subcategory]],categories[Subcategory],categories[Category Type],"Add Subcategory")</f>
        <v>Expense</v>
      </c>
      <c r="M352" t="s">
        <v>30</v>
      </c>
    </row>
    <row r="353" spans="2:13" x14ac:dyDescent="0.35">
      <c r="B353" t="s">
        <v>18</v>
      </c>
      <c r="C353" s="1">
        <v>45862</v>
      </c>
      <c r="D353" t="s">
        <v>19</v>
      </c>
      <c r="E353" s="2">
        <v>5</v>
      </c>
      <c r="F353" s="2"/>
      <c r="G353" s="3">
        <f>Transactions[[#This Row],[Credit (Income)]]-Transactions[[#This Row],[Debit (Spend)]]</f>
        <v>-5</v>
      </c>
      <c r="H353" t="s">
        <v>20</v>
      </c>
      <c r="I353" s="3" t="str">
        <f>_xlfn.XLOOKUP(Transactions[[#This Row],[Subcategory]],categories[Subcategory],categories[Category],"Add Subcategory")</f>
        <v>Dining Out</v>
      </c>
      <c r="J353" s="3" t="str">
        <f>_xlfn.XLOOKUP(Transactions[[#This Row],[Subcategory]],categories[Subcategory],categories[Category Type],"Add Subcategory")</f>
        <v>Expense</v>
      </c>
      <c r="M353" t="s">
        <v>20</v>
      </c>
    </row>
    <row r="354" spans="2:13" x14ac:dyDescent="0.35">
      <c r="B354" t="s">
        <v>18</v>
      </c>
      <c r="C354" s="1">
        <v>45863</v>
      </c>
      <c r="D354" t="s">
        <v>19</v>
      </c>
      <c r="E354" s="2">
        <v>5</v>
      </c>
      <c r="F354" s="2"/>
      <c r="G354" s="3">
        <f>Transactions[[#This Row],[Credit (Income)]]-Transactions[[#This Row],[Debit (Spend)]]</f>
        <v>-5</v>
      </c>
      <c r="H354" t="s">
        <v>20</v>
      </c>
      <c r="I354" s="3" t="str">
        <f>_xlfn.XLOOKUP(Transactions[[#This Row],[Subcategory]],categories[Subcategory],categories[Category],"Add Subcategory")</f>
        <v>Dining Out</v>
      </c>
      <c r="J354" s="3" t="str">
        <f>_xlfn.XLOOKUP(Transactions[[#This Row],[Subcategory]],categories[Subcategory],categories[Category Type],"Add Subcategory")</f>
        <v>Expense</v>
      </c>
      <c r="M354" t="s">
        <v>20</v>
      </c>
    </row>
    <row r="355" spans="2:13" x14ac:dyDescent="0.35">
      <c r="B355" t="s">
        <v>18</v>
      </c>
      <c r="C355" s="1">
        <v>45864</v>
      </c>
      <c r="D355" t="s">
        <v>19</v>
      </c>
      <c r="E355" s="2">
        <v>5</v>
      </c>
      <c r="F355" s="2"/>
      <c r="G355" s="3">
        <f>Transactions[[#This Row],[Credit (Income)]]-Transactions[[#This Row],[Debit (Spend)]]</f>
        <v>-5</v>
      </c>
      <c r="H355" t="s">
        <v>20</v>
      </c>
      <c r="I355" s="3" t="str">
        <f>_xlfn.XLOOKUP(Transactions[[#This Row],[Subcategory]],categories[Subcategory],categories[Category],"Add Subcategory")</f>
        <v>Dining Out</v>
      </c>
      <c r="J355" s="3" t="str">
        <f>_xlfn.XLOOKUP(Transactions[[#This Row],[Subcategory]],categories[Subcategory],categories[Category Type],"Add Subcategory")</f>
        <v>Expense</v>
      </c>
      <c r="M355" t="s">
        <v>20</v>
      </c>
    </row>
    <row r="356" spans="2:13" x14ac:dyDescent="0.35">
      <c r="B356" t="s">
        <v>18</v>
      </c>
      <c r="C356" s="1">
        <v>45865</v>
      </c>
      <c r="D356" t="s">
        <v>19</v>
      </c>
      <c r="E356" s="2">
        <v>5</v>
      </c>
      <c r="F356" s="2"/>
      <c r="G356" s="3">
        <f>Transactions[[#This Row],[Credit (Income)]]-Transactions[[#This Row],[Debit (Spend)]]</f>
        <v>-5</v>
      </c>
      <c r="H356" t="s">
        <v>20</v>
      </c>
      <c r="I356" s="3" t="str">
        <f>_xlfn.XLOOKUP(Transactions[[#This Row],[Subcategory]],categories[Subcategory],categories[Category],"Add Subcategory")</f>
        <v>Dining Out</v>
      </c>
      <c r="J356" s="3" t="str">
        <f>_xlfn.XLOOKUP(Transactions[[#This Row],[Subcategory]],categories[Subcategory],categories[Category Type],"Add Subcategory")</f>
        <v>Expense</v>
      </c>
      <c r="M356" t="s">
        <v>20</v>
      </c>
    </row>
    <row r="357" spans="2:13" x14ac:dyDescent="0.35">
      <c r="B357" t="s">
        <v>18</v>
      </c>
      <c r="C357" s="1">
        <v>45866</v>
      </c>
      <c r="D357" t="s">
        <v>19</v>
      </c>
      <c r="E357" s="2">
        <v>5</v>
      </c>
      <c r="F357" s="2"/>
      <c r="G357" s="3">
        <f>Transactions[[#This Row],[Credit (Income)]]-Transactions[[#This Row],[Debit (Spend)]]</f>
        <v>-5</v>
      </c>
      <c r="H357" t="s">
        <v>20</v>
      </c>
      <c r="I357" s="3" t="str">
        <f>_xlfn.XLOOKUP(Transactions[[#This Row],[Subcategory]],categories[Subcategory],categories[Category],"Add Subcategory")</f>
        <v>Dining Out</v>
      </c>
      <c r="J357" s="3" t="str">
        <f>_xlfn.XLOOKUP(Transactions[[#This Row],[Subcategory]],categories[Subcategory],categories[Category Type],"Add Subcategory")</f>
        <v>Expense</v>
      </c>
      <c r="M357" t="s">
        <v>20</v>
      </c>
    </row>
    <row r="358" spans="2:13" x14ac:dyDescent="0.35">
      <c r="B358" t="s">
        <v>18</v>
      </c>
      <c r="C358" s="1">
        <v>45866</v>
      </c>
      <c r="D358" t="s">
        <v>25</v>
      </c>
      <c r="E358" s="2">
        <v>193</v>
      </c>
      <c r="F358" s="2"/>
      <c r="G358" s="3">
        <f>Transactions[[#This Row],[Credit (Income)]]-Transactions[[#This Row],[Debit (Spend)]]</f>
        <v>-193</v>
      </c>
      <c r="H358" t="s">
        <v>26</v>
      </c>
      <c r="I358" s="3" t="str">
        <f>_xlfn.XLOOKUP(Transactions[[#This Row],[Subcategory]],categories[Subcategory],categories[Category],"Add Subcategory")</f>
        <v>Living Expenses</v>
      </c>
      <c r="J358" s="3" t="str">
        <f>_xlfn.XLOOKUP(Transactions[[#This Row],[Subcategory]],categories[Subcategory],categories[Category Type],"Add Subcategory")</f>
        <v>Expense</v>
      </c>
      <c r="M358" t="s">
        <v>26</v>
      </c>
    </row>
    <row r="359" spans="2:13" x14ac:dyDescent="0.35">
      <c r="B359" t="s">
        <v>18</v>
      </c>
      <c r="C359" s="1">
        <v>45867</v>
      </c>
      <c r="D359" t="s">
        <v>52</v>
      </c>
      <c r="E359" s="2">
        <v>130.80000000000001</v>
      </c>
      <c r="F359" s="2"/>
      <c r="G359" s="3">
        <f>Transactions[[#This Row],[Credit (Income)]]-Transactions[[#This Row],[Debit (Spend)]]</f>
        <v>-130.80000000000001</v>
      </c>
      <c r="H359" t="s">
        <v>34</v>
      </c>
      <c r="I359" s="3" t="str">
        <f>_xlfn.XLOOKUP(Transactions[[#This Row],[Subcategory]],categories[Subcategory],categories[Category],"Add Subcategory")</f>
        <v>Discretionary</v>
      </c>
      <c r="J359" s="3" t="str">
        <f>_xlfn.XLOOKUP(Transactions[[#This Row],[Subcategory]],categories[Subcategory],categories[Category Type],"Add Subcategory")</f>
        <v>Expense</v>
      </c>
      <c r="M359" t="s">
        <v>34</v>
      </c>
    </row>
    <row r="360" spans="2:13" x14ac:dyDescent="0.35">
      <c r="B360" t="s">
        <v>18</v>
      </c>
      <c r="C360" s="1">
        <v>45867</v>
      </c>
      <c r="D360" t="s">
        <v>62</v>
      </c>
      <c r="E360" s="2">
        <v>181.39999999999998</v>
      </c>
      <c r="F360" s="2"/>
      <c r="G360" s="3">
        <f>Transactions[[#This Row],[Credit (Income)]]-Transactions[[#This Row],[Debit (Spend)]]</f>
        <v>-181.39999999999998</v>
      </c>
      <c r="H360" t="s">
        <v>63</v>
      </c>
      <c r="I360" s="3" t="str">
        <f>_xlfn.XLOOKUP(Transactions[[#This Row],[Subcategory]],categories[Subcategory],categories[Category],"Add Subcategory")</f>
        <v>Discretionary</v>
      </c>
      <c r="J360" s="3" t="str">
        <f>_xlfn.XLOOKUP(Transactions[[#This Row],[Subcategory]],categories[Subcategory],categories[Category Type],"Add Subcategory")</f>
        <v>Expense</v>
      </c>
      <c r="M360" t="s">
        <v>63</v>
      </c>
    </row>
    <row r="361" spans="2:13" x14ac:dyDescent="0.35">
      <c r="B361" t="s">
        <v>18</v>
      </c>
      <c r="C361" s="1">
        <v>45868</v>
      </c>
      <c r="D361" t="s">
        <v>33</v>
      </c>
      <c r="E361" s="2">
        <v>151.19999999999999</v>
      </c>
      <c r="F361" s="2"/>
      <c r="G361" s="3">
        <f>Transactions[[#This Row],[Credit (Income)]]-Transactions[[#This Row],[Debit (Spend)]]</f>
        <v>-151.19999999999999</v>
      </c>
      <c r="H361" t="s">
        <v>34</v>
      </c>
      <c r="I361" s="3" t="str">
        <f>_xlfn.XLOOKUP(Transactions[[#This Row],[Subcategory]],categories[Subcategory],categories[Category],"Add Subcategory")</f>
        <v>Discretionary</v>
      </c>
      <c r="J361" s="3" t="str">
        <f>_xlfn.XLOOKUP(Transactions[[#This Row],[Subcategory]],categories[Subcategory],categories[Category Type],"Add Subcategory")</f>
        <v>Expense</v>
      </c>
      <c r="M361" t="s">
        <v>34</v>
      </c>
    </row>
    <row r="362" spans="2:13" x14ac:dyDescent="0.35">
      <c r="B362" t="s">
        <v>18</v>
      </c>
      <c r="C362" s="1">
        <v>45868</v>
      </c>
      <c r="D362" t="s">
        <v>37</v>
      </c>
      <c r="E362" s="2">
        <v>29.300000000000004</v>
      </c>
      <c r="F362" s="2"/>
      <c r="G362" s="3">
        <f>Transactions[[#This Row],[Credit (Income)]]-Transactions[[#This Row],[Debit (Spend)]]</f>
        <v>-29.300000000000004</v>
      </c>
      <c r="H362" t="s">
        <v>38</v>
      </c>
      <c r="I362" s="3" t="str">
        <f>_xlfn.XLOOKUP(Transactions[[#This Row],[Subcategory]],categories[Subcategory],categories[Category],"Add Subcategory")</f>
        <v>Transport</v>
      </c>
      <c r="J362" s="3" t="str">
        <f>_xlfn.XLOOKUP(Transactions[[#This Row],[Subcategory]],categories[Subcategory],categories[Category Type],"Add Subcategory")</f>
        <v>Expense</v>
      </c>
      <c r="M362" t="s">
        <v>38</v>
      </c>
    </row>
    <row r="363" spans="2:13" x14ac:dyDescent="0.35">
      <c r="B363" t="s">
        <v>18</v>
      </c>
      <c r="C363" s="1">
        <v>45868</v>
      </c>
      <c r="D363" t="s">
        <v>58</v>
      </c>
      <c r="E363" s="2">
        <v>15</v>
      </c>
      <c r="F363" s="2"/>
      <c r="G363" s="3">
        <f>Transactions[[#This Row],[Credit (Income)]]-Transactions[[#This Row],[Debit (Spend)]]</f>
        <v>-15</v>
      </c>
      <c r="H363" t="s">
        <v>36</v>
      </c>
      <c r="I363" s="3" t="str">
        <f>_xlfn.XLOOKUP(Transactions[[#This Row],[Subcategory]],categories[Subcategory],categories[Category],"Add Subcategory")</f>
        <v>Dining Out</v>
      </c>
      <c r="J363" s="3" t="str">
        <f>_xlfn.XLOOKUP(Transactions[[#This Row],[Subcategory]],categories[Subcategory],categories[Category Type],"Add Subcategory")</f>
        <v>Expense</v>
      </c>
      <c r="M363" t="s">
        <v>36</v>
      </c>
    </row>
    <row r="364" spans="2:13" x14ac:dyDescent="0.35">
      <c r="B364" t="s">
        <v>18</v>
      </c>
      <c r="C364" s="1">
        <v>45869</v>
      </c>
      <c r="D364" t="s">
        <v>19</v>
      </c>
      <c r="E364" s="2">
        <v>5</v>
      </c>
      <c r="F364" s="2"/>
      <c r="G364" s="3">
        <f>Transactions[[#This Row],[Credit (Income)]]-Transactions[[#This Row],[Debit (Spend)]]</f>
        <v>-5</v>
      </c>
      <c r="H364" t="s">
        <v>20</v>
      </c>
      <c r="I364" s="3" t="str">
        <f>_xlfn.XLOOKUP(Transactions[[#This Row],[Subcategory]],categories[Subcategory],categories[Category],"Add Subcategory")</f>
        <v>Dining Out</v>
      </c>
      <c r="J364" s="3" t="str">
        <f>_xlfn.XLOOKUP(Transactions[[#This Row],[Subcategory]],categories[Subcategory],categories[Category Type],"Add Subcategory")</f>
        <v>Expense</v>
      </c>
      <c r="M364" t="s">
        <v>20</v>
      </c>
    </row>
    <row r="365" spans="2:13" x14ac:dyDescent="0.35">
      <c r="B365" t="s">
        <v>18</v>
      </c>
      <c r="C365" s="1">
        <v>45871</v>
      </c>
      <c r="D365" t="s">
        <v>19</v>
      </c>
      <c r="E365" s="2">
        <v>5</v>
      </c>
      <c r="F365" s="2"/>
      <c r="G365" s="3">
        <f>Transactions[[#This Row],[Credit (Income)]]-Transactions[[#This Row],[Debit (Spend)]]</f>
        <v>-5</v>
      </c>
      <c r="H365" t="s">
        <v>20</v>
      </c>
      <c r="I365" s="3" t="str">
        <f>_xlfn.XLOOKUP(Transactions[[#This Row],[Subcategory]],categories[Subcategory],categories[Category],"Add Subcategory")</f>
        <v>Dining Out</v>
      </c>
      <c r="J365" s="3" t="str">
        <f>_xlfn.XLOOKUP(Transactions[[#This Row],[Subcategory]],categories[Subcategory],categories[Category Type],"Add Subcategory")</f>
        <v>Expense</v>
      </c>
      <c r="M365" t="s">
        <v>20</v>
      </c>
    </row>
    <row r="366" spans="2:13" x14ac:dyDescent="0.35">
      <c r="B366" t="s">
        <v>12</v>
      </c>
      <c r="C366" s="1">
        <v>45871</v>
      </c>
      <c r="D366" t="s">
        <v>16</v>
      </c>
      <c r="E366" s="2"/>
      <c r="F366" s="2">
        <v>4000</v>
      </c>
      <c r="G366" s="3">
        <f>Transactions[[#This Row],[Credit (Income)]]-Transactions[[#This Row],[Debit (Spend)]]</f>
        <v>4000</v>
      </c>
      <c r="H366" t="s">
        <v>17</v>
      </c>
      <c r="I366" s="3" t="str">
        <f>_xlfn.XLOOKUP(Transactions[[#This Row],[Subcategory]],categories[Subcategory],categories[Category],"Add Subcategory")</f>
        <v>Fixed</v>
      </c>
      <c r="J366" s="3" t="str">
        <f>_xlfn.XLOOKUP(Transactions[[#This Row],[Subcategory]],categories[Subcategory],categories[Category Type],"Add Subcategory")</f>
        <v>Income</v>
      </c>
      <c r="M366" t="s">
        <v>17</v>
      </c>
    </row>
    <row r="367" spans="2:13" x14ac:dyDescent="0.35">
      <c r="B367" t="s">
        <v>9</v>
      </c>
      <c r="C367" s="1">
        <v>45871</v>
      </c>
      <c r="D367" t="s">
        <v>10</v>
      </c>
      <c r="E367" s="2"/>
      <c r="F367" s="2">
        <v>42</v>
      </c>
      <c r="G367" s="3">
        <f>Transactions[[#This Row],[Credit (Income)]]-Transactions[[#This Row],[Debit (Spend)]]</f>
        <v>42</v>
      </c>
      <c r="H367" t="s">
        <v>11</v>
      </c>
      <c r="I367" s="3" t="str">
        <f>_xlfn.XLOOKUP(Transactions[[#This Row],[Subcategory]],categories[Subcategory],categories[Category],"Add Subcategory")</f>
        <v>Variable</v>
      </c>
      <c r="J367" s="3" t="str">
        <f>_xlfn.XLOOKUP(Transactions[[#This Row],[Subcategory]],categories[Subcategory],categories[Category Type],"Add Subcategory")</f>
        <v>Income</v>
      </c>
      <c r="M367" t="s">
        <v>11</v>
      </c>
    </row>
    <row r="368" spans="2:13" x14ac:dyDescent="0.35">
      <c r="B368" t="s">
        <v>9</v>
      </c>
      <c r="C368" s="1">
        <v>45871</v>
      </c>
      <c r="D368" t="s">
        <v>15</v>
      </c>
      <c r="E368" s="2"/>
      <c r="F368" s="2">
        <v>2815</v>
      </c>
      <c r="G368" s="3">
        <f>Transactions[[#This Row],[Credit (Income)]]-Transactions[[#This Row],[Debit (Spend)]]</f>
        <v>2815</v>
      </c>
      <c r="H368" t="s">
        <v>15</v>
      </c>
      <c r="I368" s="3" t="str">
        <f>_xlfn.XLOOKUP(Transactions[[#This Row],[Subcategory]],categories[Subcategory],categories[Category],"Add Subcategory")</f>
        <v>Variable</v>
      </c>
      <c r="J368" s="3" t="str">
        <f>_xlfn.XLOOKUP(Transactions[[#This Row],[Subcategory]],categories[Subcategory],categories[Category Type],"Add Subcategory")</f>
        <v>Income</v>
      </c>
      <c r="M368" t="s">
        <v>15</v>
      </c>
    </row>
    <row r="369" spans="2:13" x14ac:dyDescent="0.35">
      <c r="B369" t="s">
        <v>18</v>
      </c>
      <c r="C369" s="1">
        <v>45872</v>
      </c>
      <c r="D369" t="s">
        <v>19</v>
      </c>
      <c r="E369" s="2">
        <v>5</v>
      </c>
      <c r="F369" s="2"/>
      <c r="G369" s="3">
        <f>Transactions[[#This Row],[Credit (Income)]]-Transactions[[#This Row],[Debit (Spend)]]</f>
        <v>-5</v>
      </c>
      <c r="H369" t="s">
        <v>20</v>
      </c>
      <c r="I369" s="3" t="str">
        <f>_xlfn.XLOOKUP(Transactions[[#This Row],[Subcategory]],categories[Subcategory],categories[Category],"Add Subcategory")</f>
        <v>Dining Out</v>
      </c>
      <c r="J369" s="3" t="str">
        <f>_xlfn.XLOOKUP(Transactions[[#This Row],[Subcategory]],categories[Subcategory],categories[Category Type],"Add Subcategory")</f>
        <v>Expense</v>
      </c>
      <c r="M369" t="s">
        <v>20</v>
      </c>
    </row>
    <row r="370" spans="2:13" x14ac:dyDescent="0.35">
      <c r="B370" t="s">
        <v>12</v>
      </c>
      <c r="C370" s="1">
        <v>45874</v>
      </c>
      <c r="D370" t="s">
        <v>21</v>
      </c>
      <c r="E370" s="2">
        <v>900</v>
      </c>
      <c r="F370" s="2"/>
      <c r="G370" s="3">
        <f>Transactions[[#This Row],[Credit (Income)]]-Transactions[[#This Row],[Debit (Spend)]]</f>
        <v>-900</v>
      </c>
      <c r="H370" t="s">
        <v>22</v>
      </c>
      <c r="I370" s="3" t="str">
        <f>_xlfn.XLOOKUP(Transactions[[#This Row],[Subcategory]],categories[Subcategory],categories[Category],"Add Subcategory")</f>
        <v>Living Expenses</v>
      </c>
      <c r="J370" s="3" t="str">
        <f>_xlfn.XLOOKUP(Transactions[[#This Row],[Subcategory]],categories[Subcategory],categories[Category Type],"Add Subcategory")</f>
        <v>Expense</v>
      </c>
      <c r="M370" t="s">
        <v>22</v>
      </c>
    </row>
    <row r="371" spans="2:13" x14ac:dyDescent="0.35">
      <c r="B371" t="s">
        <v>12</v>
      </c>
      <c r="C371" s="1">
        <v>45874</v>
      </c>
      <c r="D371" t="s">
        <v>23</v>
      </c>
      <c r="E371" s="2">
        <v>150</v>
      </c>
      <c r="F371" s="2"/>
      <c r="G371" s="3">
        <f>Transactions[[#This Row],[Credit (Income)]]-Transactions[[#This Row],[Debit (Spend)]]</f>
        <v>-150</v>
      </c>
      <c r="H371" t="s">
        <v>24</v>
      </c>
      <c r="I371" s="3" t="str">
        <f>_xlfn.XLOOKUP(Transactions[[#This Row],[Subcategory]],categories[Subcategory],categories[Category],"Add Subcategory")</f>
        <v>Debt Repayment</v>
      </c>
      <c r="J371" s="3" t="str">
        <f>_xlfn.XLOOKUP(Transactions[[#This Row],[Subcategory]],categories[Subcategory],categories[Category Type],"Add Subcategory")</f>
        <v>Expense</v>
      </c>
      <c r="M371" t="s">
        <v>24</v>
      </c>
    </row>
    <row r="372" spans="2:13" x14ac:dyDescent="0.35">
      <c r="B372" t="s">
        <v>18</v>
      </c>
      <c r="C372" s="1">
        <v>45874</v>
      </c>
      <c r="D372" t="s">
        <v>19</v>
      </c>
      <c r="E372" s="2">
        <v>5</v>
      </c>
      <c r="F372" s="2"/>
      <c r="G372" s="3">
        <f>Transactions[[#This Row],[Credit (Income)]]-Transactions[[#This Row],[Debit (Spend)]]</f>
        <v>-5</v>
      </c>
      <c r="H372" t="s">
        <v>20</v>
      </c>
      <c r="I372" s="3" t="str">
        <f>_xlfn.XLOOKUP(Transactions[[#This Row],[Subcategory]],categories[Subcategory],categories[Category],"Add Subcategory")</f>
        <v>Dining Out</v>
      </c>
      <c r="J372" s="3" t="str">
        <f>_xlfn.XLOOKUP(Transactions[[#This Row],[Subcategory]],categories[Subcategory],categories[Category Type],"Add Subcategory")</f>
        <v>Expense</v>
      </c>
      <c r="M372" t="s">
        <v>20</v>
      </c>
    </row>
    <row r="373" spans="2:13" x14ac:dyDescent="0.35">
      <c r="B373" t="s">
        <v>18</v>
      </c>
      <c r="C373" s="1">
        <v>45874</v>
      </c>
      <c r="D373" t="s">
        <v>19</v>
      </c>
      <c r="E373" s="2">
        <v>5</v>
      </c>
      <c r="F373" s="2"/>
      <c r="G373" s="3">
        <f>Transactions[[#This Row],[Credit (Income)]]-Transactions[[#This Row],[Debit (Spend)]]</f>
        <v>-5</v>
      </c>
      <c r="H373" t="s">
        <v>20</v>
      </c>
      <c r="I373" s="3" t="str">
        <f>_xlfn.XLOOKUP(Transactions[[#This Row],[Subcategory]],categories[Subcategory],categories[Category],"Add Subcategory")</f>
        <v>Dining Out</v>
      </c>
      <c r="J373" s="3" t="str">
        <f>_xlfn.XLOOKUP(Transactions[[#This Row],[Subcategory]],categories[Subcategory],categories[Category Type],"Add Subcategory")</f>
        <v>Expense</v>
      </c>
      <c r="M373" t="s">
        <v>20</v>
      </c>
    </row>
    <row r="374" spans="2:13" x14ac:dyDescent="0.35">
      <c r="B374" t="s">
        <v>18</v>
      </c>
      <c r="C374" s="1">
        <v>45875</v>
      </c>
      <c r="D374" t="s">
        <v>19</v>
      </c>
      <c r="E374" s="2">
        <v>5</v>
      </c>
      <c r="F374" s="2"/>
      <c r="G374" s="3">
        <f>Transactions[[#This Row],[Credit (Income)]]-Transactions[[#This Row],[Debit (Spend)]]</f>
        <v>-5</v>
      </c>
      <c r="H374" t="s">
        <v>20</v>
      </c>
      <c r="I374" s="3" t="str">
        <f>_xlfn.XLOOKUP(Transactions[[#This Row],[Subcategory]],categories[Subcategory],categories[Category],"Add Subcategory")</f>
        <v>Dining Out</v>
      </c>
      <c r="J374" s="3" t="str">
        <f>_xlfn.XLOOKUP(Transactions[[#This Row],[Subcategory]],categories[Subcategory],categories[Category Type],"Add Subcategory")</f>
        <v>Expense</v>
      </c>
      <c r="M374" t="s">
        <v>20</v>
      </c>
    </row>
    <row r="375" spans="2:13" x14ac:dyDescent="0.35">
      <c r="B375" t="s">
        <v>18</v>
      </c>
      <c r="C375" s="1">
        <v>45876</v>
      </c>
      <c r="D375" t="s">
        <v>19</v>
      </c>
      <c r="E375" s="2">
        <v>5</v>
      </c>
      <c r="F375" s="2"/>
      <c r="G375" s="3">
        <f>Transactions[[#This Row],[Credit (Income)]]-Transactions[[#This Row],[Debit (Spend)]]</f>
        <v>-5</v>
      </c>
      <c r="H375" t="s">
        <v>20</v>
      </c>
      <c r="I375" s="3" t="str">
        <f>_xlfn.XLOOKUP(Transactions[[#This Row],[Subcategory]],categories[Subcategory],categories[Category],"Add Subcategory")</f>
        <v>Dining Out</v>
      </c>
      <c r="J375" s="3" t="str">
        <f>_xlfn.XLOOKUP(Transactions[[#This Row],[Subcategory]],categories[Subcategory],categories[Category Type],"Add Subcategory")</f>
        <v>Expense</v>
      </c>
      <c r="M375" t="s">
        <v>20</v>
      </c>
    </row>
    <row r="376" spans="2:13" x14ac:dyDescent="0.35">
      <c r="B376" t="s">
        <v>18</v>
      </c>
      <c r="C376" s="1">
        <v>45876</v>
      </c>
      <c r="D376" t="s">
        <v>25</v>
      </c>
      <c r="E376" s="2">
        <v>137</v>
      </c>
      <c r="F376" s="2"/>
      <c r="G376" s="3">
        <f>Transactions[[#This Row],[Credit (Income)]]-Transactions[[#This Row],[Debit (Spend)]]</f>
        <v>-137</v>
      </c>
      <c r="H376" t="s">
        <v>26</v>
      </c>
      <c r="I376" s="3" t="str">
        <f>_xlfn.XLOOKUP(Transactions[[#This Row],[Subcategory]],categories[Subcategory],categories[Category],"Add Subcategory")</f>
        <v>Living Expenses</v>
      </c>
      <c r="J376" s="3" t="str">
        <f>_xlfn.XLOOKUP(Transactions[[#This Row],[Subcategory]],categories[Subcategory],categories[Category Type],"Add Subcategory")</f>
        <v>Expense</v>
      </c>
      <c r="M376" t="s">
        <v>26</v>
      </c>
    </row>
    <row r="377" spans="2:13" x14ac:dyDescent="0.35">
      <c r="B377" t="s">
        <v>12</v>
      </c>
      <c r="C377" s="1">
        <v>45879</v>
      </c>
      <c r="D377" t="s">
        <v>27</v>
      </c>
      <c r="E377" s="2">
        <v>57</v>
      </c>
      <c r="F377" s="2"/>
      <c r="G377" s="3">
        <f>Transactions[[#This Row],[Credit (Income)]]-Transactions[[#This Row],[Debit (Spend)]]</f>
        <v>-57</v>
      </c>
      <c r="H377" t="s">
        <v>28</v>
      </c>
      <c r="I377" s="3" t="str">
        <f>_xlfn.XLOOKUP(Transactions[[#This Row],[Subcategory]],categories[Subcategory],categories[Category],"Add Subcategory")</f>
        <v>Living Expenses</v>
      </c>
      <c r="J377" s="3" t="str">
        <f>_xlfn.XLOOKUP(Transactions[[#This Row],[Subcategory]],categories[Subcategory],categories[Category Type],"Add Subcategory")</f>
        <v>Expense</v>
      </c>
      <c r="M377" t="s">
        <v>28</v>
      </c>
    </row>
    <row r="378" spans="2:13" x14ac:dyDescent="0.35">
      <c r="B378" t="s">
        <v>18</v>
      </c>
      <c r="C378" s="1">
        <v>45879</v>
      </c>
      <c r="D378" t="s">
        <v>19</v>
      </c>
      <c r="E378" s="2">
        <v>5</v>
      </c>
      <c r="F378" s="2"/>
      <c r="G378" s="3">
        <f>Transactions[[#This Row],[Credit (Income)]]-Transactions[[#This Row],[Debit (Spend)]]</f>
        <v>-5</v>
      </c>
      <c r="H378" t="s">
        <v>20</v>
      </c>
      <c r="I378" s="3" t="str">
        <f>_xlfn.XLOOKUP(Transactions[[#This Row],[Subcategory]],categories[Subcategory],categories[Category],"Add Subcategory")</f>
        <v>Dining Out</v>
      </c>
      <c r="J378" s="3" t="str">
        <f>_xlfn.XLOOKUP(Transactions[[#This Row],[Subcategory]],categories[Subcategory],categories[Category Type],"Add Subcategory")</f>
        <v>Expense</v>
      </c>
      <c r="M378" t="s">
        <v>20</v>
      </c>
    </row>
    <row r="379" spans="2:13" x14ac:dyDescent="0.35">
      <c r="B379" t="s">
        <v>18</v>
      </c>
      <c r="C379" s="1">
        <v>45880</v>
      </c>
      <c r="D379" t="s">
        <v>19</v>
      </c>
      <c r="E379" s="2">
        <v>5</v>
      </c>
      <c r="F379" s="2"/>
      <c r="G379" s="3">
        <f>Transactions[[#This Row],[Credit (Income)]]-Transactions[[#This Row],[Debit (Spend)]]</f>
        <v>-5</v>
      </c>
      <c r="H379" t="s">
        <v>20</v>
      </c>
      <c r="I379" s="3" t="str">
        <f>_xlfn.XLOOKUP(Transactions[[#This Row],[Subcategory]],categories[Subcategory],categories[Category],"Add Subcategory")</f>
        <v>Dining Out</v>
      </c>
      <c r="J379" s="3" t="str">
        <f>_xlfn.XLOOKUP(Transactions[[#This Row],[Subcategory]],categories[Subcategory],categories[Category Type],"Add Subcategory")</f>
        <v>Expense</v>
      </c>
      <c r="M379" t="s">
        <v>20</v>
      </c>
    </row>
    <row r="380" spans="2:13" x14ac:dyDescent="0.35">
      <c r="B380" t="s">
        <v>18</v>
      </c>
      <c r="C380" s="1">
        <v>45881</v>
      </c>
      <c r="D380" t="s">
        <v>29</v>
      </c>
      <c r="E380" s="2">
        <v>84.199999999999989</v>
      </c>
      <c r="F380" s="2"/>
      <c r="G380" s="3">
        <f>Transactions[[#This Row],[Credit (Income)]]-Transactions[[#This Row],[Debit (Spend)]]</f>
        <v>-84.199999999999989</v>
      </c>
      <c r="H380" t="s">
        <v>30</v>
      </c>
      <c r="I380" s="3" t="str">
        <f>_xlfn.XLOOKUP(Transactions[[#This Row],[Subcategory]],categories[Subcategory],categories[Category],"Add Subcategory")</f>
        <v>Transport</v>
      </c>
      <c r="J380" s="3" t="str">
        <f>_xlfn.XLOOKUP(Transactions[[#This Row],[Subcategory]],categories[Subcategory],categories[Category Type],"Add Subcategory")</f>
        <v>Expense</v>
      </c>
      <c r="M380" t="s">
        <v>30</v>
      </c>
    </row>
    <row r="381" spans="2:13" x14ac:dyDescent="0.35">
      <c r="B381" t="s">
        <v>18</v>
      </c>
      <c r="C381" s="1">
        <v>45881</v>
      </c>
      <c r="D381" t="s">
        <v>19</v>
      </c>
      <c r="E381" s="2">
        <v>5</v>
      </c>
      <c r="F381" s="2"/>
      <c r="G381" s="3">
        <f>Transactions[[#This Row],[Credit (Income)]]-Transactions[[#This Row],[Debit (Spend)]]</f>
        <v>-5</v>
      </c>
      <c r="H381" t="s">
        <v>20</v>
      </c>
      <c r="I381" s="3" t="str">
        <f>_xlfn.XLOOKUP(Transactions[[#This Row],[Subcategory]],categories[Subcategory],categories[Category],"Add Subcategory")</f>
        <v>Dining Out</v>
      </c>
      <c r="J381" s="3" t="str">
        <f>_xlfn.XLOOKUP(Transactions[[#This Row],[Subcategory]],categories[Subcategory],categories[Category Type],"Add Subcategory")</f>
        <v>Expense</v>
      </c>
      <c r="M381" t="s">
        <v>20</v>
      </c>
    </row>
    <row r="382" spans="2:13" x14ac:dyDescent="0.35">
      <c r="B382" t="s">
        <v>18</v>
      </c>
      <c r="C382" s="1">
        <v>45882</v>
      </c>
      <c r="D382" t="s">
        <v>19</v>
      </c>
      <c r="E382" s="2">
        <v>5</v>
      </c>
      <c r="F382" s="2"/>
      <c r="G382" s="3">
        <f>Transactions[[#This Row],[Credit (Income)]]-Transactions[[#This Row],[Debit (Spend)]]</f>
        <v>-5</v>
      </c>
      <c r="H382" t="s">
        <v>20</v>
      </c>
      <c r="I382" s="3" t="str">
        <f>_xlfn.XLOOKUP(Transactions[[#This Row],[Subcategory]],categories[Subcategory],categories[Category],"Add Subcategory")</f>
        <v>Dining Out</v>
      </c>
      <c r="J382" s="3" t="str">
        <f>_xlfn.XLOOKUP(Transactions[[#This Row],[Subcategory]],categories[Subcategory],categories[Category Type],"Add Subcategory")</f>
        <v>Expense</v>
      </c>
      <c r="M382" t="s">
        <v>20</v>
      </c>
    </row>
    <row r="383" spans="2:13" x14ac:dyDescent="0.35">
      <c r="B383" t="s">
        <v>18</v>
      </c>
      <c r="C383" s="1">
        <v>45883</v>
      </c>
      <c r="D383" t="s">
        <v>25</v>
      </c>
      <c r="E383" s="2">
        <v>142.1</v>
      </c>
      <c r="F383" s="2"/>
      <c r="G383" s="3">
        <f>Transactions[[#This Row],[Credit (Income)]]-Transactions[[#This Row],[Debit (Spend)]]</f>
        <v>-142.1</v>
      </c>
      <c r="H383" t="s">
        <v>26</v>
      </c>
      <c r="I383" s="3" t="str">
        <f>_xlfn.XLOOKUP(Transactions[[#This Row],[Subcategory]],categories[Subcategory],categories[Category],"Add Subcategory")</f>
        <v>Living Expenses</v>
      </c>
      <c r="J383" s="3" t="str">
        <f>_xlfn.XLOOKUP(Transactions[[#This Row],[Subcategory]],categories[Subcategory],categories[Category Type],"Add Subcategory")</f>
        <v>Expense</v>
      </c>
      <c r="M383" t="s">
        <v>26</v>
      </c>
    </row>
    <row r="384" spans="2:13" x14ac:dyDescent="0.35">
      <c r="B384" t="s">
        <v>18</v>
      </c>
      <c r="C384" s="1">
        <v>45883</v>
      </c>
      <c r="D384" t="s">
        <v>19</v>
      </c>
      <c r="E384" s="2">
        <v>5</v>
      </c>
      <c r="F384" s="2"/>
      <c r="G384" s="3">
        <f>Transactions[[#This Row],[Credit (Income)]]-Transactions[[#This Row],[Debit (Spend)]]</f>
        <v>-5</v>
      </c>
      <c r="H384" t="s">
        <v>20</v>
      </c>
      <c r="I384" s="3" t="str">
        <f>_xlfn.XLOOKUP(Transactions[[#This Row],[Subcategory]],categories[Subcategory],categories[Category],"Add Subcategory")</f>
        <v>Dining Out</v>
      </c>
      <c r="J384" s="3" t="str">
        <f>_xlfn.XLOOKUP(Transactions[[#This Row],[Subcategory]],categories[Subcategory],categories[Category Type],"Add Subcategory")</f>
        <v>Expense</v>
      </c>
      <c r="M384" t="s">
        <v>20</v>
      </c>
    </row>
    <row r="385" spans="2:13" x14ac:dyDescent="0.35">
      <c r="B385" t="s">
        <v>18</v>
      </c>
      <c r="C385" s="1">
        <v>45884</v>
      </c>
      <c r="D385" t="s">
        <v>19</v>
      </c>
      <c r="E385" s="2">
        <v>5</v>
      </c>
      <c r="F385" s="2"/>
      <c r="G385" s="3">
        <f>Transactions[[#This Row],[Credit (Income)]]-Transactions[[#This Row],[Debit (Spend)]]</f>
        <v>-5</v>
      </c>
      <c r="H385" t="s">
        <v>20</v>
      </c>
      <c r="I385" s="3" t="str">
        <f>_xlfn.XLOOKUP(Transactions[[#This Row],[Subcategory]],categories[Subcategory],categories[Category],"Add Subcategory")</f>
        <v>Dining Out</v>
      </c>
      <c r="J385" s="3" t="str">
        <f>_xlfn.XLOOKUP(Transactions[[#This Row],[Subcategory]],categories[Subcategory],categories[Category Type],"Add Subcategory")</f>
        <v>Expense</v>
      </c>
      <c r="M385" t="s">
        <v>20</v>
      </c>
    </row>
    <row r="386" spans="2:13" x14ac:dyDescent="0.35">
      <c r="B386" t="s">
        <v>18</v>
      </c>
      <c r="C386" s="1">
        <v>45884</v>
      </c>
      <c r="D386" t="s">
        <v>31</v>
      </c>
      <c r="E386" s="2">
        <v>46.8</v>
      </c>
      <c r="F386" s="2"/>
      <c r="G386" s="3">
        <f>Transactions[[#This Row],[Credit (Income)]]-Transactions[[#This Row],[Debit (Spend)]]</f>
        <v>-46.8</v>
      </c>
      <c r="H386" t="s">
        <v>32</v>
      </c>
      <c r="I386" s="3" t="str">
        <f>_xlfn.XLOOKUP(Transactions[[#This Row],[Subcategory]],categories[Subcategory],categories[Category],"Add Subcategory")</f>
        <v>Discretionary</v>
      </c>
      <c r="J386" s="3" t="str">
        <f>_xlfn.XLOOKUP(Transactions[[#This Row],[Subcategory]],categories[Subcategory],categories[Category Type],"Add Subcategory")</f>
        <v>Expense</v>
      </c>
      <c r="M386" t="s">
        <v>32</v>
      </c>
    </row>
    <row r="387" spans="2:13" x14ac:dyDescent="0.35">
      <c r="B387" t="s">
        <v>18</v>
      </c>
      <c r="C387" s="1">
        <v>45884</v>
      </c>
      <c r="D387" t="s">
        <v>33</v>
      </c>
      <c r="E387" s="2">
        <v>104.70000000000002</v>
      </c>
      <c r="F387" s="2"/>
      <c r="G387" s="3">
        <f>Transactions[[#This Row],[Credit (Income)]]-Transactions[[#This Row],[Debit (Spend)]]</f>
        <v>-104.70000000000002</v>
      </c>
      <c r="H387" t="s">
        <v>34</v>
      </c>
      <c r="I387" s="3" t="str">
        <f>_xlfn.XLOOKUP(Transactions[[#This Row],[Subcategory]],categories[Subcategory],categories[Category],"Add Subcategory")</f>
        <v>Discretionary</v>
      </c>
      <c r="J387" s="3" t="str">
        <f>_xlfn.XLOOKUP(Transactions[[#This Row],[Subcategory]],categories[Subcategory],categories[Category Type],"Add Subcategory")</f>
        <v>Expense</v>
      </c>
      <c r="M387" t="s">
        <v>34</v>
      </c>
    </row>
    <row r="388" spans="2:13" x14ac:dyDescent="0.35">
      <c r="B388" t="s">
        <v>18</v>
      </c>
      <c r="C388" s="1">
        <v>45884</v>
      </c>
      <c r="D388" t="s">
        <v>35</v>
      </c>
      <c r="E388" s="2">
        <v>59.1</v>
      </c>
      <c r="F388" s="2"/>
      <c r="G388" s="3">
        <f>Transactions[[#This Row],[Credit (Income)]]-Transactions[[#This Row],[Debit (Spend)]]</f>
        <v>-59.1</v>
      </c>
      <c r="H388" t="s">
        <v>36</v>
      </c>
      <c r="I388" s="3" t="str">
        <f>_xlfn.XLOOKUP(Transactions[[#This Row],[Subcategory]],categories[Subcategory],categories[Category],"Add Subcategory")</f>
        <v>Dining Out</v>
      </c>
      <c r="J388" s="3" t="str">
        <f>_xlfn.XLOOKUP(Transactions[[#This Row],[Subcategory]],categories[Subcategory],categories[Category Type],"Add Subcategory")</f>
        <v>Expense</v>
      </c>
      <c r="M388" t="s">
        <v>36</v>
      </c>
    </row>
    <row r="389" spans="2:13" x14ac:dyDescent="0.35">
      <c r="B389" t="s">
        <v>18</v>
      </c>
      <c r="C389" s="1">
        <v>45885</v>
      </c>
      <c r="D389" t="s">
        <v>37</v>
      </c>
      <c r="E389" s="2">
        <v>35.1</v>
      </c>
      <c r="F389" s="2"/>
      <c r="G389" s="3">
        <f>Transactions[[#This Row],[Credit (Income)]]-Transactions[[#This Row],[Debit (Spend)]]</f>
        <v>-35.1</v>
      </c>
      <c r="H389" t="s">
        <v>38</v>
      </c>
      <c r="I389" s="3" t="str">
        <f>_xlfn.XLOOKUP(Transactions[[#This Row],[Subcategory]],categories[Subcategory],categories[Category],"Add Subcategory")</f>
        <v>Transport</v>
      </c>
      <c r="J389" s="3" t="str">
        <f>_xlfn.XLOOKUP(Transactions[[#This Row],[Subcategory]],categories[Subcategory],categories[Category Type],"Add Subcategory")</f>
        <v>Expense</v>
      </c>
      <c r="M389" t="s">
        <v>38</v>
      </c>
    </row>
    <row r="390" spans="2:13" x14ac:dyDescent="0.35">
      <c r="B390" t="s">
        <v>12</v>
      </c>
      <c r="C390" s="1">
        <v>45886</v>
      </c>
      <c r="D390" t="s">
        <v>39</v>
      </c>
      <c r="E390" s="2">
        <v>30</v>
      </c>
      <c r="F390" s="2"/>
      <c r="G390" s="3">
        <f>Transactions[[#This Row],[Credit (Income)]]-Transactions[[#This Row],[Debit (Spend)]]</f>
        <v>-30</v>
      </c>
      <c r="H390" t="s">
        <v>40</v>
      </c>
      <c r="I390" s="3" t="str">
        <f>_xlfn.XLOOKUP(Transactions[[#This Row],[Subcategory]],categories[Subcategory],categories[Category],"Add Subcategory")</f>
        <v>Discretionary</v>
      </c>
      <c r="J390" s="3" t="str">
        <f>_xlfn.XLOOKUP(Transactions[[#This Row],[Subcategory]],categories[Subcategory],categories[Category Type],"Add Subcategory")</f>
        <v>Expense</v>
      </c>
      <c r="M390" t="s">
        <v>40</v>
      </c>
    </row>
    <row r="391" spans="2:13" x14ac:dyDescent="0.35">
      <c r="B391" t="s">
        <v>18</v>
      </c>
      <c r="C391" s="1">
        <v>45886</v>
      </c>
      <c r="D391" t="s">
        <v>19</v>
      </c>
      <c r="E391" s="2">
        <v>5</v>
      </c>
      <c r="F391" s="2"/>
      <c r="G391" s="3">
        <f>Transactions[[#This Row],[Credit (Income)]]-Transactions[[#This Row],[Debit (Spend)]]</f>
        <v>-5</v>
      </c>
      <c r="H391" t="s">
        <v>20</v>
      </c>
      <c r="I391" s="3" t="str">
        <f>_xlfn.XLOOKUP(Transactions[[#This Row],[Subcategory]],categories[Subcategory],categories[Category],"Add Subcategory")</f>
        <v>Dining Out</v>
      </c>
      <c r="J391" s="3" t="str">
        <f>_xlfn.XLOOKUP(Transactions[[#This Row],[Subcategory]],categories[Subcategory],categories[Category Type],"Add Subcategory")</f>
        <v>Expense</v>
      </c>
      <c r="M391" t="s">
        <v>20</v>
      </c>
    </row>
    <row r="392" spans="2:13" x14ac:dyDescent="0.35">
      <c r="B392" t="s">
        <v>18</v>
      </c>
      <c r="C392" s="1">
        <v>45887</v>
      </c>
      <c r="D392" t="s">
        <v>19</v>
      </c>
      <c r="E392" s="2">
        <v>5</v>
      </c>
      <c r="F392" s="2"/>
      <c r="G392" s="3">
        <f>Transactions[[#This Row],[Credit (Income)]]-Transactions[[#This Row],[Debit (Spend)]]</f>
        <v>-5</v>
      </c>
      <c r="H392" t="s">
        <v>20</v>
      </c>
      <c r="I392" s="3" t="str">
        <f>_xlfn.XLOOKUP(Transactions[[#This Row],[Subcategory]],categories[Subcategory],categories[Category],"Add Subcategory")</f>
        <v>Dining Out</v>
      </c>
      <c r="J392" s="3" t="str">
        <f>_xlfn.XLOOKUP(Transactions[[#This Row],[Subcategory]],categories[Subcategory],categories[Category Type],"Add Subcategory")</f>
        <v>Expense</v>
      </c>
      <c r="M392" t="s">
        <v>20</v>
      </c>
    </row>
    <row r="393" spans="2:13" x14ac:dyDescent="0.35">
      <c r="B393" t="s">
        <v>12</v>
      </c>
      <c r="C393" s="1">
        <v>45887</v>
      </c>
      <c r="D393" t="s">
        <v>43</v>
      </c>
      <c r="E393" s="2">
        <v>40</v>
      </c>
      <c r="F393" s="2"/>
      <c r="G393" s="3">
        <f>Transactions[[#This Row],[Credit (Income)]]-Transactions[[#This Row],[Debit (Spend)]]</f>
        <v>-40</v>
      </c>
      <c r="H393" t="s">
        <v>44</v>
      </c>
      <c r="I393" s="3" t="str">
        <f>_xlfn.XLOOKUP(Transactions[[#This Row],[Subcategory]],categories[Subcategory],categories[Category],"Add Subcategory")</f>
        <v>Living Expenses</v>
      </c>
      <c r="J393" s="3" t="str">
        <f>_xlfn.XLOOKUP(Transactions[[#This Row],[Subcategory]],categories[Subcategory],categories[Category Type],"Add Subcategory")</f>
        <v>Expense</v>
      </c>
      <c r="M393" t="s">
        <v>44</v>
      </c>
    </row>
    <row r="394" spans="2:13" x14ac:dyDescent="0.35">
      <c r="B394" t="s">
        <v>18</v>
      </c>
      <c r="C394" s="1">
        <v>45888</v>
      </c>
      <c r="D394" t="s">
        <v>45</v>
      </c>
      <c r="E394" s="2">
        <v>52.1</v>
      </c>
      <c r="F394" s="2"/>
      <c r="G394" s="3">
        <f>Transactions[[#This Row],[Credit (Income)]]-Transactions[[#This Row],[Debit (Spend)]]</f>
        <v>-52.1</v>
      </c>
      <c r="H394" t="s">
        <v>46</v>
      </c>
      <c r="I394" s="3" t="str">
        <f>_xlfn.XLOOKUP(Transactions[[#This Row],[Subcategory]],categories[Subcategory],categories[Category],"Add Subcategory")</f>
        <v>Discretionary</v>
      </c>
      <c r="J394" s="3" t="str">
        <f>_xlfn.XLOOKUP(Transactions[[#This Row],[Subcategory]],categories[Subcategory],categories[Category Type],"Add Subcategory")</f>
        <v>Expense</v>
      </c>
      <c r="M394" t="s">
        <v>46</v>
      </c>
    </row>
    <row r="395" spans="2:13" x14ac:dyDescent="0.35">
      <c r="B395" t="s">
        <v>18</v>
      </c>
      <c r="C395" s="1">
        <v>45888</v>
      </c>
      <c r="D395" t="s">
        <v>47</v>
      </c>
      <c r="E395" s="2">
        <v>35</v>
      </c>
      <c r="F395" s="2"/>
      <c r="G395" s="3">
        <f>Transactions[[#This Row],[Credit (Income)]]-Transactions[[#This Row],[Debit (Spend)]]</f>
        <v>-35</v>
      </c>
      <c r="H395" t="s">
        <v>32</v>
      </c>
      <c r="I395" s="3" t="str">
        <f>_xlfn.XLOOKUP(Transactions[[#This Row],[Subcategory]],categories[Subcategory],categories[Category],"Add Subcategory")</f>
        <v>Discretionary</v>
      </c>
      <c r="J395" s="3" t="str">
        <f>_xlfn.XLOOKUP(Transactions[[#This Row],[Subcategory]],categories[Subcategory],categories[Category Type],"Add Subcategory")</f>
        <v>Expense</v>
      </c>
      <c r="M395" t="s">
        <v>32</v>
      </c>
    </row>
    <row r="396" spans="2:13" x14ac:dyDescent="0.35">
      <c r="B396" t="s">
        <v>18</v>
      </c>
      <c r="C396" s="1">
        <v>45888</v>
      </c>
      <c r="D396" t="s">
        <v>19</v>
      </c>
      <c r="E396" s="2">
        <v>5</v>
      </c>
      <c r="F396" s="2"/>
      <c r="G396" s="3">
        <f>Transactions[[#This Row],[Credit (Income)]]-Transactions[[#This Row],[Debit (Spend)]]</f>
        <v>-5</v>
      </c>
      <c r="H396" t="s">
        <v>20</v>
      </c>
      <c r="I396" s="3" t="str">
        <f>_xlfn.XLOOKUP(Transactions[[#This Row],[Subcategory]],categories[Subcategory],categories[Category],"Add Subcategory")</f>
        <v>Dining Out</v>
      </c>
      <c r="J396" s="3" t="str">
        <f>_xlfn.XLOOKUP(Transactions[[#This Row],[Subcategory]],categories[Subcategory],categories[Category Type],"Add Subcategory")</f>
        <v>Expense</v>
      </c>
      <c r="M396" t="s">
        <v>20</v>
      </c>
    </row>
    <row r="397" spans="2:13" x14ac:dyDescent="0.35">
      <c r="B397" t="s">
        <v>18</v>
      </c>
      <c r="C397" s="1">
        <v>45889</v>
      </c>
      <c r="D397" t="s">
        <v>19</v>
      </c>
      <c r="E397" s="2">
        <v>5</v>
      </c>
      <c r="F397" s="2"/>
      <c r="G397" s="3">
        <f>Transactions[[#This Row],[Credit (Income)]]-Transactions[[#This Row],[Debit (Spend)]]</f>
        <v>-5</v>
      </c>
      <c r="H397" t="s">
        <v>20</v>
      </c>
      <c r="I397" s="3" t="str">
        <f>_xlfn.XLOOKUP(Transactions[[#This Row],[Subcategory]],categories[Subcategory],categories[Category],"Add Subcategory")</f>
        <v>Dining Out</v>
      </c>
      <c r="J397" s="3" t="str">
        <f>_xlfn.XLOOKUP(Transactions[[#This Row],[Subcategory]],categories[Subcategory],categories[Category Type],"Add Subcategory")</f>
        <v>Expense</v>
      </c>
      <c r="M397" t="s">
        <v>20</v>
      </c>
    </row>
    <row r="398" spans="2:13" x14ac:dyDescent="0.35">
      <c r="B398" t="s">
        <v>18</v>
      </c>
      <c r="C398" s="1">
        <v>45890</v>
      </c>
      <c r="D398" t="s">
        <v>19</v>
      </c>
      <c r="E398" s="2">
        <v>5</v>
      </c>
      <c r="F398" s="2"/>
      <c r="G398" s="3">
        <f>Transactions[[#This Row],[Credit (Income)]]-Transactions[[#This Row],[Debit (Spend)]]</f>
        <v>-5</v>
      </c>
      <c r="H398" t="s">
        <v>20</v>
      </c>
      <c r="I398" s="3" t="str">
        <f>_xlfn.XLOOKUP(Transactions[[#This Row],[Subcategory]],categories[Subcategory],categories[Category],"Add Subcategory")</f>
        <v>Dining Out</v>
      </c>
      <c r="J398" s="3" t="str">
        <f>_xlfn.XLOOKUP(Transactions[[#This Row],[Subcategory]],categories[Subcategory],categories[Category Type],"Add Subcategory")</f>
        <v>Expense</v>
      </c>
      <c r="M398" t="s">
        <v>20</v>
      </c>
    </row>
    <row r="399" spans="2:13" x14ac:dyDescent="0.35">
      <c r="B399" t="s">
        <v>18</v>
      </c>
      <c r="C399" s="1">
        <v>45890</v>
      </c>
      <c r="D399" t="s">
        <v>25</v>
      </c>
      <c r="E399" s="2">
        <v>177</v>
      </c>
      <c r="F399" s="2"/>
      <c r="G399" s="3">
        <f>Transactions[[#This Row],[Credit (Income)]]-Transactions[[#This Row],[Debit (Spend)]]</f>
        <v>-177</v>
      </c>
      <c r="H399" t="s">
        <v>26</v>
      </c>
      <c r="I399" s="3" t="str">
        <f>_xlfn.XLOOKUP(Transactions[[#This Row],[Subcategory]],categories[Subcategory],categories[Category],"Add Subcategory")</f>
        <v>Living Expenses</v>
      </c>
      <c r="J399" s="3" t="str">
        <f>_xlfn.XLOOKUP(Transactions[[#This Row],[Subcategory]],categories[Subcategory],categories[Category Type],"Add Subcategory")</f>
        <v>Expense</v>
      </c>
      <c r="M399" t="s">
        <v>26</v>
      </c>
    </row>
    <row r="400" spans="2:13" x14ac:dyDescent="0.35">
      <c r="B400" t="s">
        <v>18</v>
      </c>
      <c r="C400" s="1">
        <v>45891</v>
      </c>
      <c r="D400" t="s">
        <v>48</v>
      </c>
      <c r="E400" s="2">
        <v>44.2</v>
      </c>
      <c r="F400" s="2"/>
      <c r="G400" s="3">
        <f>Transactions[[#This Row],[Credit (Income)]]-Transactions[[#This Row],[Debit (Spend)]]</f>
        <v>-44.2</v>
      </c>
      <c r="H400" t="s">
        <v>36</v>
      </c>
      <c r="I400" s="3" t="str">
        <f>_xlfn.XLOOKUP(Transactions[[#This Row],[Subcategory]],categories[Subcategory],categories[Category],"Add Subcategory")</f>
        <v>Dining Out</v>
      </c>
      <c r="J400" s="3" t="str">
        <f>_xlfn.XLOOKUP(Transactions[[#This Row],[Subcategory]],categories[Subcategory],categories[Category Type],"Add Subcategory")</f>
        <v>Expense</v>
      </c>
      <c r="M400" t="s">
        <v>36</v>
      </c>
    </row>
    <row r="401" spans="2:13" x14ac:dyDescent="0.35">
      <c r="B401" t="s">
        <v>18</v>
      </c>
      <c r="C401" s="1">
        <v>45892</v>
      </c>
      <c r="D401" t="s">
        <v>49</v>
      </c>
      <c r="E401" s="2">
        <v>19.2</v>
      </c>
      <c r="F401" s="2"/>
      <c r="G401" s="3">
        <f>Transactions[[#This Row],[Credit (Income)]]-Transactions[[#This Row],[Debit (Spend)]]</f>
        <v>-19.2</v>
      </c>
      <c r="H401" t="s">
        <v>36</v>
      </c>
      <c r="I401" s="3" t="str">
        <f>_xlfn.XLOOKUP(Transactions[[#This Row],[Subcategory]],categories[Subcategory],categories[Category],"Add Subcategory")</f>
        <v>Dining Out</v>
      </c>
      <c r="J401" s="3" t="str">
        <f>_xlfn.XLOOKUP(Transactions[[#This Row],[Subcategory]],categories[Subcategory],categories[Category Type],"Add Subcategory")</f>
        <v>Expense</v>
      </c>
      <c r="M401" t="s">
        <v>36</v>
      </c>
    </row>
    <row r="402" spans="2:13" x14ac:dyDescent="0.35">
      <c r="B402" t="s">
        <v>12</v>
      </c>
      <c r="C402" s="1">
        <v>45893</v>
      </c>
      <c r="D402" t="s">
        <v>50</v>
      </c>
      <c r="E402" s="2">
        <v>55</v>
      </c>
      <c r="F402" s="2"/>
      <c r="G402" s="3">
        <f>Transactions[[#This Row],[Credit (Income)]]-Transactions[[#This Row],[Debit (Spend)]]</f>
        <v>-55</v>
      </c>
      <c r="H402" t="s">
        <v>51</v>
      </c>
      <c r="I402" s="3" t="str">
        <f>_xlfn.XLOOKUP(Transactions[[#This Row],[Subcategory]],categories[Subcategory],categories[Category],"Add Subcategory")</f>
        <v>Charity</v>
      </c>
      <c r="J402" s="3" t="str">
        <f>_xlfn.XLOOKUP(Transactions[[#This Row],[Subcategory]],categories[Subcategory],categories[Category Type],"Add Subcategory")</f>
        <v>Expense</v>
      </c>
      <c r="M402" t="s">
        <v>51</v>
      </c>
    </row>
    <row r="403" spans="2:13" x14ac:dyDescent="0.35">
      <c r="B403" t="s">
        <v>18</v>
      </c>
      <c r="C403" s="1">
        <v>45893</v>
      </c>
      <c r="D403" t="s">
        <v>29</v>
      </c>
      <c r="E403" s="2">
        <v>69.700000000000017</v>
      </c>
      <c r="F403" s="2"/>
      <c r="G403" s="3">
        <f>Transactions[[#This Row],[Credit (Income)]]-Transactions[[#This Row],[Debit (Spend)]]</f>
        <v>-69.700000000000017</v>
      </c>
      <c r="H403" t="s">
        <v>30</v>
      </c>
      <c r="I403" s="3" t="str">
        <f>_xlfn.XLOOKUP(Transactions[[#This Row],[Subcategory]],categories[Subcategory],categories[Category],"Add Subcategory")</f>
        <v>Transport</v>
      </c>
      <c r="J403" s="3" t="str">
        <f>_xlfn.XLOOKUP(Transactions[[#This Row],[Subcategory]],categories[Subcategory],categories[Category Type],"Add Subcategory")</f>
        <v>Expense</v>
      </c>
      <c r="M403" t="s">
        <v>30</v>
      </c>
    </row>
    <row r="404" spans="2:13" x14ac:dyDescent="0.35">
      <c r="B404" t="s">
        <v>18</v>
      </c>
      <c r="C404" s="1">
        <v>45893</v>
      </c>
      <c r="D404" t="s">
        <v>19</v>
      </c>
      <c r="E404" s="2">
        <v>5</v>
      </c>
      <c r="F404" s="2"/>
      <c r="G404" s="3">
        <f>Transactions[[#This Row],[Credit (Income)]]-Transactions[[#This Row],[Debit (Spend)]]</f>
        <v>-5</v>
      </c>
      <c r="H404" t="s">
        <v>20</v>
      </c>
      <c r="I404" s="3" t="str">
        <f>_xlfn.XLOOKUP(Transactions[[#This Row],[Subcategory]],categories[Subcategory],categories[Category],"Add Subcategory")</f>
        <v>Dining Out</v>
      </c>
      <c r="J404" s="3" t="str">
        <f>_xlfn.XLOOKUP(Transactions[[#This Row],[Subcategory]],categories[Subcategory],categories[Category Type],"Add Subcategory")</f>
        <v>Expense</v>
      </c>
      <c r="M404" t="s">
        <v>20</v>
      </c>
    </row>
    <row r="405" spans="2:13" x14ac:dyDescent="0.35">
      <c r="B405" t="s">
        <v>18</v>
      </c>
      <c r="C405" s="1">
        <v>45894</v>
      </c>
      <c r="D405" t="s">
        <v>19</v>
      </c>
      <c r="E405" s="2">
        <v>5</v>
      </c>
      <c r="F405" s="2"/>
      <c r="G405" s="3">
        <f>Transactions[[#This Row],[Credit (Income)]]-Transactions[[#This Row],[Debit (Spend)]]</f>
        <v>-5</v>
      </c>
      <c r="H405" t="s">
        <v>20</v>
      </c>
      <c r="I405" s="3" t="str">
        <f>_xlfn.XLOOKUP(Transactions[[#This Row],[Subcategory]],categories[Subcategory],categories[Category],"Add Subcategory")</f>
        <v>Dining Out</v>
      </c>
      <c r="J405" s="3" t="str">
        <f>_xlfn.XLOOKUP(Transactions[[#This Row],[Subcategory]],categories[Subcategory],categories[Category Type],"Add Subcategory")</f>
        <v>Expense</v>
      </c>
      <c r="M405" t="s">
        <v>20</v>
      </c>
    </row>
    <row r="406" spans="2:13" x14ac:dyDescent="0.35">
      <c r="B406" t="s">
        <v>18</v>
      </c>
      <c r="C406" s="1">
        <v>45895</v>
      </c>
      <c r="D406" t="s">
        <v>19</v>
      </c>
      <c r="E406" s="2">
        <v>5</v>
      </c>
      <c r="F406" s="2"/>
      <c r="G406" s="3">
        <f>Transactions[[#This Row],[Credit (Income)]]-Transactions[[#This Row],[Debit (Spend)]]</f>
        <v>-5</v>
      </c>
      <c r="H406" t="s">
        <v>20</v>
      </c>
      <c r="I406" s="3" t="str">
        <f>_xlfn.XLOOKUP(Transactions[[#This Row],[Subcategory]],categories[Subcategory],categories[Category],"Add Subcategory")</f>
        <v>Dining Out</v>
      </c>
      <c r="J406" s="3" t="str">
        <f>_xlfn.XLOOKUP(Transactions[[#This Row],[Subcategory]],categories[Subcategory],categories[Category Type],"Add Subcategory")</f>
        <v>Expense</v>
      </c>
      <c r="M406" t="s">
        <v>20</v>
      </c>
    </row>
    <row r="407" spans="2:13" x14ac:dyDescent="0.35">
      <c r="B407" t="s">
        <v>18</v>
      </c>
      <c r="C407" s="1">
        <v>45896</v>
      </c>
      <c r="D407" t="s">
        <v>19</v>
      </c>
      <c r="E407" s="2">
        <v>5</v>
      </c>
      <c r="F407" s="2"/>
      <c r="G407" s="3">
        <f>Transactions[[#This Row],[Credit (Income)]]-Transactions[[#This Row],[Debit (Spend)]]</f>
        <v>-5</v>
      </c>
      <c r="H407" t="s">
        <v>20</v>
      </c>
      <c r="I407" s="3" t="str">
        <f>_xlfn.XLOOKUP(Transactions[[#This Row],[Subcategory]],categories[Subcategory],categories[Category],"Add Subcategory")</f>
        <v>Dining Out</v>
      </c>
      <c r="J407" s="3" t="str">
        <f>_xlfn.XLOOKUP(Transactions[[#This Row],[Subcategory]],categories[Subcategory],categories[Category Type],"Add Subcategory")</f>
        <v>Expense</v>
      </c>
      <c r="M407" t="s">
        <v>20</v>
      </c>
    </row>
    <row r="408" spans="2:13" x14ac:dyDescent="0.35">
      <c r="B408" t="s">
        <v>18</v>
      </c>
      <c r="C408" s="1">
        <v>45897</v>
      </c>
      <c r="D408" t="s">
        <v>19</v>
      </c>
      <c r="E408" s="2">
        <v>5</v>
      </c>
      <c r="F408" s="2"/>
      <c r="G408" s="3">
        <f>Transactions[[#This Row],[Credit (Income)]]-Transactions[[#This Row],[Debit (Spend)]]</f>
        <v>-5</v>
      </c>
      <c r="H408" t="s">
        <v>20</v>
      </c>
      <c r="I408" s="3" t="str">
        <f>_xlfn.XLOOKUP(Transactions[[#This Row],[Subcategory]],categories[Subcategory],categories[Category],"Add Subcategory")</f>
        <v>Dining Out</v>
      </c>
      <c r="J408" s="3" t="str">
        <f>_xlfn.XLOOKUP(Transactions[[#This Row],[Subcategory]],categories[Subcategory],categories[Category Type],"Add Subcategory")</f>
        <v>Expense</v>
      </c>
      <c r="M408" t="s">
        <v>20</v>
      </c>
    </row>
    <row r="409" spans="2:13" x14ac:dyDescent="0.35">
      <c r="B409" t="s">
        <v>18</v>
      </c>
      <c r="C409" s="1">
        <v>45897</v>
      </c>
      <c r="D409" t="s">
        <v>25</v>
      </c>
      <c r="E409" s="2">
        <v>117</v>
      </c>
      <c r="F409" s="2"/>
      <c r="G409" s="3">
        <f>Transactions[[#This Row],[Credit (Income)]]-Transactions[[#This Row],[Debit (Spend)]]</f>
        <v>-117</v>
      </c>
      <c r="H409" t="s">
        <v>26</v>
      </c>
      <c r="I409" s="3" t="str">
        <f>_xlfn.XLOOKUP(Transactions[[#This Row],[Subcategory]],categories[Subcategory],categories[Category],"Add Subcategory")</f>
        <v>Living Expenses</v>
      </c>
      <c r="J409" s="3" t="str">
        <f>_xlfn.XLOOKUP(Transactions[[#This Row],[Subcategory]],categories[Subcategory],categories[Category Type],"Add Subcategory")</f>
        <v>Expense</v>
      </c>
      <c r="M409" t="s">
        <v>26</v>
      </c>
    </row>
    <row r="410" spans="2:13" x14ac:dyDescent="0.35">
      <c r="B410" t="s">
        <v>18</v>
      </c>
      <c r="C410" s="1">
        <v>45898</v>
      </c>
      <c r="D410" t="s">
        <v>52</v>
      </c>
      <c r="E410" s="2">
        <v>131.9</v>
      </c>
      <c r="F410" s="2"/>
      <c r="G410" s="3">
        <f>Transactions[[#This Row],[Credit (Income)]]-Transactions[[#This Row],[Debit (Spend)]]</f>
        <v>-131.9</v>
      </c>
      <c r="H410" t="s">
        <v>34</v>
      </c>
      <c r="I410" s="3" t="str">
        <f>_xlfn.XLOOKUP(Transactions[[#This Row],[Subcategory]],categories[Subcategory],categories[Category],"Add Subcategory")</f>
        <v>Discretionary</v>
      </c>
      <c r="J410" s="3" t="str">
        <f>_xlfn.XLOOKUP(Transactions[[#This Row],[Subcategory]],categories[Subcategory],categories[Category Type],"Add Subcategory")</f>
        <v>Expense</v>
      </c>
      <c r="M410" t="s">
        <v>34</v>
      </c>
    </row>
    <row r="411" spans="2:13" x14ac:dyDescent="0.35">
      <c r="B411" t="s">
        <v>18</v>
      </c>
      <c r="C411" s="1">
        <v>45898</v>
      </c>
      <c r="D411" t="s">
        <v>53</v>
      </c>
      <c r="E411" s="2">
        <v>182.39999999999998</v>
      </c>
      <c r="F411" s="2"/>
      <c r="G411" s="3">
        <f>Transactions[[#This Row],[Credit (Income)]]-Transactions[[#This Row],[Debit (Spend)]]</f>
        <v>-182.39999999999998</v>
      </c>
      <c r="H411" t="s">
        <v>32</v>
      </c>
      <c r="I411" s="3" t="str">
        <f>_xlfn.XLOOKUP(Transactions[[#This Row],[Subcategory]],categories[Subcategory],categories[Category],"Add Subcategory")</f>
        <v>Discretionary</v>
      </c>
      <c r="J411" s="3" t="str">
        <f>_xlfn.XLOOKUP(Transactions[[#This Row],[Subcategory]],categories[Subcategory],categories[Category Type],"Add Subcategory")</f>
        <v>Expense</v>
      </c>
      <c r="M411" t="s">
        <v>32</v>
      </c>
    </row>
    <row r="412" spans="2:13" x14ac:dyDescent="0.35">
      <c r="B412" t="s">
        <v>18</v>
      </c>
      <c r="C412" s="1">
        <v>45899</v>
      </c>
      <c r="D412" t="s">
        <v>33</v>
      </c>
      <c r="E412" s="2">
        <v>152.29999999999998</v>
      </c>
      <c r="F412" s="2"/>
      <c r="G412" s="3">
        <f>Transactions[[#This Row],[Credit (Income)]]-Transactions[[#This Row],[Debit (Spend)]]</f>
        <v>-152.29999999999998</v>
      </c>
      <c r="H412" t="s">
        <v>34</v>
      </c>
      <c r="I412" s="3" t="str">
        <f>_xlfn.XLOOKUP(Transactions[[#This Row],[Subcategory]],categories[Subcategory],categories[Category],"Add Subcategory")</f>
        <v>Discretionary</v>
      </c>
      <c r="J412" s="3" t="str">
        <f>_xlfn.XLOOKUP(Transactions[[#This Row],[Subcategory]],categories[Subcategory],categories[Category Type],"Add Subcategory")</f>
        <v>Expense</v>
      </c>
      <c r="M412" t="s">
        <v>34</v>
      </c>
    </row>
    <row r="413" spans="2:13" x14ac:dyDescent="0.35">
      <c r="B413" t="s">
        <v>18</v>
      </c>
      <c r="C413" s="1">
        <v>45899</v>
      </c>
      <c r="D413" t="s">
        <v>37</v>
      </c>
      <c r="E413" s="2">
        <v>30.300000000000004</v>
      </c>
      <c r="F413" s="2"/>
      <c r="G413" s="3">
        <f>Transactions[[#This Row],[Credit (Income)]]-Transactions[[#This Row],[Debit (Spend)]]</f>
        <v>-30.300000000000004</v>
      </c>
      <c r="H413" t="s">
        <v>38</v>
      </c>
      <c r="I413" s="3" t="str">
        <f>_xlfn.XLOOKUP(Transactions[[#This Row],[Subcategory]],categories[Subcategory],categories[Category],"Add Subcategory")</f>
        <v>Transport</v>
      </c>
      <c r="J413" s="3" t="str">
        <f>_xlfn.XLOOKUP(Transactions[[#This Row],[Subcategory]],categories[Subcategory],categories[Category Type],"Add Subcategory")</f>
        <v>Expense</v>
      </c>
      <c r="M413" t="s">
        <v>38</v>
      </c>
    </row>
    <row r="414" spans="2:13" x14ac:dyDescent="0.35">
      <c r="B414" t="s">
        <v>18</v>
      </c>
      <c r="C414" s="1">
        <v>45899</v>
      </c>
      <c r="D414" t="s">
        <v>58</v>
      </c>
      <c r="E414" s="2">
        <v>15</v>
      </c>
      <c r="F414" s="2"/>
      <c r="G414" s="3">
        <f>Transactions[[#This Row],[Credit (Income)]]-Transactions[[#This Row],[Debit (Spend)]]</f>
        <v>-15</v>
      </c>
      <c r="H414" t="s">
        <v>36</v>
      </c>
      <c r="I414" s="3" t="str">
        <f>_xlfn.XLOOKUP(Transactions[[#This Row],[Subcategory]],categories[Subcategory],categories[Category],"Add Subcategory")</f>
        <v>Dining Out</v>
      </c>
      <c r="J414" s="3" t="str">
        <f>_xlfn.XLOOKUP(Transactions[[#This Row],[Subcategory]],categories[Subcategory],categories[Category Type],"Add Subcategory")</f>
        <v>Expense</v>
      </c>
      <c r="M414" t="s">
        <v>36</v>
      </c>
    </row>
    <row r="415" spans="2:13" x14ac:dyDescent="0.35">
      <c r="B415" t="s">
        <v>18</v>
      </c>
      <c r="C415" s="1">
        <v>45900</v>
      </c>
      <c r="D415" t="s">
        <v>19</v>
      </c>
      <c r="E415" s="2">
        <v>5</v>
      </c>
      <c r="F415" s="2"/>
      <c r="G415" s="3">
        <f>Transactions[[#This Row],[Credit (Income)]]-Transactions[[#This Row],[Debit (Spend)]]</f>
        <v>-5</v>
      </c>
      <c r="H415" t="s">
        <v>20</v>
      </c>
      <c r="I415" s="3" t="str">
        <f>_xlfn.XLOOKUP(Transactions[[#This Row],[Subcategory]],categories[Subcategory],categories[Category],"Add Subcategory")</f>
        <v>Dining Out</v>
      </c>
      <c r="J415" s="3" t="str">
        <f>_xlfn.XLOOKUP(Transactions[[#This Row],[Subcategory]],categories[Subcategory],categories[Category Type],"Add Subcategory")</f>
        <v>Expense</v>
      </c>
      <c r="M415" t="s">
        <v>20</v>
      </c>
    </row>
    <row r="416" spans="2:13" x14ac:dyDescent="0.35">
      <c r="B416" t="s">
        <v>18</v>
      </c>
      <c r="C416" s="1">
        <v>45902</v>
      </c>
      <c r="D416" t="s">
        <v>19</v>
      </c>
      <c r="E416" s="2">
        <v>5</v>
      </c>
      <c r="F416" s="2"/>
      <c r="G416" s="3">
        <f>Transactions[[#This Row],[Credit (Income)]]-Transactions[[#This Row],[Debit (Spend)]]</f>
        <v>-5</v>
      </c>
      <c r="H416" t="s">
        <v>20</v>
      </c>
      <c r="I416" s="3" t="str">
        <f>_xlfn.XLOOKUP(Transactions[[#This Row],[Subcategory]],categories[Subcategory],categories[Category],"Add Subcategory")</f>
        <v>Dining Out</v>
      </c>
      <c r="J416" s="3" t="str">
        <f>_xlfn.XLOOKUP(Transactions[[#This Row],[Subcategory]],categories[Subcategory],categories[Category Type],"Add Subcategory")</f>
        <v>Expense</v>
      </c>
      <c r="M416" t="s">
        <v>20</v>
      </c>
    </row>
    <row r="417" spans="2:13" x14ac:dyDescent="0.35">
      <c r="B417" t="s">
        <v>12</v>
      </c>
      <c r="C417" s="1">
        <v>45902</v>
      </c>
      <c r="D417" t="s">
        <v>16</v>
      </c>
      <c r="E417" s="2"/>
      <c r="F417" s="2">
        <v>4000</v>
      </c>
      <c r="G417" s="3">
        <f>Transactions[[#This Row],[Credit (Income)]]-Transactions[[#This Row],[Debit (Spend)]]</f>
        <v>4000</v>
      </c>
      <c r="H417" t="s">
        <v>17</v>
      </c>
      <c r="I417" s="3" t="str">
        <f>_xlfn.XLOOKUP(Transactions[[#This Row],[Subcategory]],categories[Subcategory],categories[Category],"Add Subcategory")</f>
        <v>Fixed</v>
      </c>
      <c r="J417" s="3" t="str">
        <f>_xlfn.XLOOKUP(Transactions[[#This Row],[Subcategory]],categories[Subcategory],categories[Category Type],"Add Subcategory")</f>
        <v>Income</v>
      </c>
      <c r="M417" t="s">
        <v>17</v>
      </c>
    </row>
    <row r="418" spans="2:13" x14ac:dyDescent="0.35">
      <c r="B418" t="s">
        <v>9</v>
      </c>
      <c r="C418" s="1">
        <v>45902</v>
      </c>
      <c r="D418" t="s">
        <v>10</v>
      </c>
      <c r="E418" s="2"/>
      <c r="F418" s="2">
        <v>43</v>
      </c>
      <c r="G418" s="3">
        <f>Transactions[[#This Row],[Credit (Income)]]-Transactions[[#This Row],[Debit (Spend)]]</f>
        <v>43</v>
      </c>
      <c r="H418" t="s">
        <v>11</v>
      </c>
      <c r="I418" s="3" t="str">
        <f>_xlfn.XLOOKUP(Transactions[[#This Row],[Subcategory]],categories[Subcategory],categories[Category],"Add Subcategory")</f>
        <v>Variable</v>
      </c>
      <c r="J418" s="3" t="str">
        <f>_xlfn.XLOOKUP(Transactions[[#This Row],[Subcategory]],categories[Subcategory],categories[Category Type],"Add Subcategory")</f>
        <v>Income</v>
      </c>
      <c r="M418" t="s">
        <v>11</v>
      </c>
    </row>
    <row r="419" spans="2:13" x14ac:dyDescent="0.35">
      <c r="B419" t="s">
        <v>9</v>
      </c>
      <c r="C419" s="1">
        <v>45902</v>
      </c>
      <c r="D419" t="s">
        <v>15</v>
      </c>
      <c r="E419" s="2"/>
      <c r="F419" s="2">
        <v>1484</v>
      </c>
      <c r="G419" s="3">
        <f>Transactions[[#This Row],[Credit (Income)]]-Transactions[[#This Row],[Debit (Spend)]]</f>
        <v>1484</v>
      </c>
      <c r="H419" t="s">
        <v>15</v>
      </c>
      <c r="I419" s="3" t="str">
        <f>_xlfn.XLOOKUP(Transactions[[#This Row],[Subcategory]],categories[Subcategory],categories[Category],"Add Subcategory")</f>
        <v>Variable</v>
      </c>
      <c r="J419" s="3" t="str">
        <f>_xlfn.XLOOKUP(Transactions[[#This Row],[Subcategory]],categories[Subcategory],categories[Category Type],"Add Subcategory")</f>
        <v>Income</v>
      </c>
      <c r="M419" t="s">
        <v>15</v>
      </c>
    </row>
    <row r="420" spans="2:13" x14ac:dyDescent="0.35">
      <c r="B420" t="s">
        <v>18</v>
      </c>
      <c r="C420" s="1">
        <v>45903</v>
      </c>
      <c r="D420" t="s">
        <v>19</v>
      </c>
      <c r="E420" s="2">
        <v>5</v>
      </c>
      <c r="F420" s="2"/>
      <c r="G420" s="3">
        <f>Transactions[[#This Row],[Credit (Income)]]-Transactions[[#This Row],[Debit (Spend)]]</f>
        <v>-5</v>
      </c>
      <c r="H420" t="s">
        <v>20</v>
      </c>
      <c r="I420" s="3" t="str">
        <f>_xlfn.XLOOKUP(Transactions[[#This Row],[Subcategory]],categories[Subcategory],categories[Category],"Add Subcategory")</f>
        <v>Dining Out</v>
      </c>
      <c r="J420" s="3" t="str">
        <f>_xlfn.XLOOKUP(Transactions[[#This Row],[Subcategory]],categories[Subcategory],categories[Category Type],"Add Subcategory")</f>
        <v>Expense</v>
      </c>
      <c r="M420" t="s">
        <v>20</v>
      </c>
    </row>
    <row r="421" spans="2:13" x14ac:dyDescent="0.35">
      <c r="B421" t="s">
        <v>12</v>
      </c>
      <c r="C421" s="1">
        <v>45905</v>
      </c>
      <c r="D421" t="s">
        <v>21</v>
      </c>
      <c r="E421" s="2">
        <v>900</v>
      </c>
      <c r="F421" s="2"/>
      <c r="G421" s="3">
        <f>Transactions[[#This Row],[Credit (Income)]]-Transactions[[#This Row],[Debit (Spend)]]</f>
        <v>-900</v>
      </c>
      <c r="H421" t="s">
        <v>22</v>
      </c>
      <c r="I421" s="3" t="str">
        <f>_xlfn.XLOOKUP(Transactions[[#This Row],[Subcategory]],categories[Subcategory],categories[Category],"Add Subcategory")</f>
        <v>Living Expenses</v>
      </c>
      <c r="J421" s="3" t="str">
        <f>_xlfn.XLOOKUP(Transactions[[#This Row],[Subcategory]],categories[Subcategory],categories[Category Type],"Add Subcategory")</f>
        <v>Expense</v>
      </c>
      <c r="M421" t="s">
        <v>22</v>
      </c>
    </row>
    <row r="422" spans="2:13" x14ac:dyDescent="0.35">
      <c r="B422" t="s">
        <v>12</v>
      </c>
      <c r="C422" s="1">
        <v>45905</v>
      </c>
      <c r="D422" t="s">
        <v>23</v>
      </c>
      <c r="E422" s="2">
        <v>150</v>
      </c>
      <c r="F422" s="2"/>
      <c r="G422" s="3">
        <f>Transactions[[#This Row],[Credit (Income)]]-Transactions[[#This Row],[Debit (Spend)]]</f>
        <v>-150</v>
      </c>
      <c r="H422" t="s">
        <v>24</v>
      </c>
      <c r="I422" s="3" t="str">
        <f>_xlfn.XLOOKUP(Transactions[[#This Row],[Subcategory]],categories[Subcategory],categories[Category],"Add Subcategory")</f>
        <v>Debt Repayment</v>
      </c>
      <c r="J422" s="3" t="str">
        <f>_xlfn.XLOOKUP(Transactions[[#This Row],[Subcategory]],categories[Subcategory],categories[Category Type],"Add Subcategory")</f>
        <v>Expense</v>
      </c>
      <c r="M422" t="s">
        <v>24</v>
      </c>
    </row>
    <row r="423" spans="2:13" x14ac:dyDescent="0.35">
      <c r="B423" t="s">
        <v>18</v>
      </c>
      <c r="C423" s="1">
        <v>45905</v>
      </c>
      <c r="D423" t="s">
        <v>19</v>
      </c>
      <c r="E423" s="2">
        <v>5</v>
      </c>
      <c r="F423" s="2"/>
      <c r="G423" s="3">
        <f>Transactions[[#This Row],[Credit (Income)]]-Transactions[[#This Row],[Debit (Spend)]]</f>
        <v>-5</v>
      </c>
      <c r="H423" t="s">
        <v>20</v>
      </c>
      <c r="I423" s="3" t="str">
        <f>_xlfn.XLOOKUP(Transactions[[#This Row],[Subcategory]],categories[Subcategory],categories[Category],"Add Subcategory")</f>
        <v>Dining Out</v>
      </c>
      <c r="J423" s="3" t="str">
        <f>_xlfn.XLOOKUP(Transactions[[#This Row],[Subcategory]],categories[Subcategory],categories[Category Type],"Add Subcategory")</f>
        <v>Expense</v>
      </c>
      <c r="M423" t="s">
        <v>20</v>
      </c>
    </row>
    <row r="424" spans="2:13" x14ac:dyDescent="0.35">
      <c r="B424" t="s">
        <v>18</v>
      </c>
      <c r="C424" s="1">
        <v>45905</v>
      </c>
      <c r="D424" t="s">
        <v>19</v>
      </c>
      <c r="E424" s="2">
        <v>5</v>
      </c>
      <c r="F424" s="2"/>
      <c r="G424" s="3">
        <f>Transactions[[#This Row],[Credit (Income)]]-Transactions[[#This Row],[Debit (Spend)]]</f>
        <v>-5</v>
      </c>
      <c r="H424" t="s">
        <v>20</v>
      </c>
      <c r="I424" s="3" t="str">
        <f>_xlfn.XLOOKUP(Transactions[[#This Row],[Subcategory]],categories[Subcategory],categories[Category],"Add Subcategory")</f>
        <v>Dining Out</v>
      </c>
      <c r="J424" s="3" t="str">
        <f>_xlfn.XLOOKUP(Transactions[[#This Row],[Subcategory]],categories[Subcategory],categories[Category Type],"Add Subcategory")</f>
        <v>Expense</v>
      </c>
      <c r="M424" t="s">
        <v>20</v>
      </c>
    </row>
    <row r="425" spans="2:13" x14ac:dyDescent="0.35">
      <c r="B425" t="s">
        <v>18</v>
      </c>
      <c r="C425" s="1">
        <v>45906</v>
      </c>
      <c r="D425" t="s">
        <v>19</v>
      </c>
      <c r="E425" s="2">
        <v>5</v>
      </c>
      <c r="F425" s="2"/>
      <c r="G425" s="3">
        <f>Transactions[[#This Row],[Credit (Income)]]-Transactions[[#This Row],[Debit (Spend)]]</f>
        <v>-5</v>
      </c>
      <c r="H425" t="s">
        <v>20</v>
      </c>
      <c r="I425" s="3" t="str">
        <f>_xlfn.XLOOKUP(Transactions[[#This Row],[Subcategory]],categories[Subcategory],categories[Category],"Add Subcategory")</f>
        <v>Dining Out</v>
      </c>
      <c r="J425" s="3" t="str">
        <f>_xlfn.XLOOKUP(Transactions[[#This Row],[Subcategory]],categories[Subcategory],categories[Category Type],"Add Subcategory")</f>
        <v>Expense</v>
      </c>
      <c r="M425" t="s">
        <v>20</v>
      </c>
    </row>
    <row r="426" spans="2:13" x14ac:dyDescent="0.35">
      <c r="B426" t="s">
        <v>12</v>
      </c>
      <c r="C426" s="1">
        <v>45906</v>
      </c>
      <c r="D426" t="s">
        <v>13</v>
      </c>
      <c r="E426" s="2">
        <v>100</v>
      </c>
      <c r="F426" s="2"/>
      <c r="G426" s="3">
        <f>Transactions[[#This Row],[Credit (Income)]]-Transactions[[#This Row],[Debit (Spend)]]</f>
        <v>-100</v>
      </c>
      <c r="H426" t="s">
        <v>14</v>
      </c>
      <c r="I426" s="3" t="str">
        <f>_xlfn.XLOOKUP(Transactions[[#This Row],[Subcategory]],categories[Subcategory],categories[Category],"Add Subcategory")</f>
        <v>Transfer</v>
      </c>
      <c r="J426" s="3" t="str">
        <f>_xlfn.XLOOKUP(Transactions[[#This Row],[Subcategory]],categories[Subcategory],categories[Category Type],"Add Subcategory")</f>
        <v>Not Reported</v>
      </c>
      <c r="M426" t="s">
        <v>14</v>
      </c>
    </row>
    <row r="427" spans="2:13" x14ac:dyDescent="0.35">
      <c r="B427" t="s">
        <v>18</v>
      </c>
      <c r="C427" s="1">
        <v>45907</v>
      </c>
      <c r="D427" t="s">
        <v>19</v>
      </c>
      <c r="E427" s="2">
        <v>5</v>
      </c>
      <c r="F427" s="2"/>
      <c r="G427" s="3">
        <f>Transactions[[#This Row],[Credit (Income)]]-Transactions[[#This Row],[Debit (Spend)]]</f>
        <v>-5</v>
      </c>
      <c r="H427" t="s">
        <v>20</v>
      </c>
      <c r="I427" s="3" t="str">
        <f>_xlfn.XLOOKUP(Transactions[[#This Row],[Subcategory]],categories[Subcategory],categories[Category],"Add Subcategory")</f>
        <v>Dining Out</v>
      </c>
      <c r="J427" s="3" t="str">
        <f>_xlfn.XLOOKUP(Transactions[[#This Row],[Subcategory]],categories[Subcategory],categories[Category Type],"Add Subcategory")</f>
        <v>Expense</v>
      </c>
      <c r="M427" t="s">
        <v>20</v>
      </c>
    </row>
    <row r="428" spans="2:13" x14ac:dyDescent="0.35">
      <c r="B428" t="s">
        <v>18</v>
      </c>
      <c r="C428" s="1">
        <v>45907</v>
      </c>
      <c r="D428" t="s">
        <v>25</v>
      </c>
      <c r="E428" s="2">
        <v>163.39999999999998</v>
      </c>
      <c r="F428" s="2"/>
      <c r="G428" s="3">
        <f>Transactions[[#This Row],[Credit (Income)]]-Transactions[[#This Row],[Debit (Spend)]]</f>
        <v>-163.39999999999998</v>
      </c>
      <c r="H428" t="s">
        <v>26</v>
      </c>
      <c r="I428" s="3" t="str">
        <f>_xlfn.XLOOKUP(Transactions[[#This Row],[Subcategory]],categories[Subcategory],categories[Category],"Add Subcategory")</f>
        <v>Living Expenses</v>
      </c>
      <c r="J428" s="3" t="str">
        <f>_xlfn.XLOOKUP(Transactions[[#This Row],[Subcategory]],categories[Subcategory],categories[Category Type],"Add Subcategory")</f>
        <v>Expense</v>
      </c>
      <c r="M428" t="s">
        <v>26</v>
      </c>
    </row>
    <row r="429" spans="2:13" x14ac:dyDescent="0.35">
      <c r="B429" t="s">
        <v>12</v>
      </c>
      <c r="C429" s="1">
        <v>45910</v>
      </c>
      <c r="D429" t="s">
        <v>27</v>
      </c>
      <c r="E429" s="2">
        <v>58.1</v>
      </c>
      <c r="F429" s="2"/>
      <c r="G429" s="3">
        <f>Transactions[[#This Row],[Credit (Income)]]-Transactions[[#This Row],[Debit (Spend)]]</f>
        <v>-58.1</v>
      </c>
      <c r="H429" t="s">
        <v>28</v>
      </c>
      <c r="I429" s="3" t="str">
        <f>_xlfn.XLOOKUP(Transactions[[#This Row],[Subcategory]],categories[Subcategory],categories[Category],"Add Subcategory")</f>
        <v>Living Expenses</v>
      </c>
      <c r="J429" s="3" t="str">
        <f>_xlfn.XLOOKUP(Transactions[[#This Row],[Subcategory]],categories[Subcategory],categories[Category Type],"Add Subcategory")</f>
        <v>Expense</v>
      </c>
      <c r="M429" t="s">
        <v>28</v>
      </c>
    </row>
    <row r="430" spans="2:13" x14ac:dyDescent="0.35">
      <c r="B430" t="s">
        <v>18</v>
      </c>
      <c r="C430" s="1">
        <v>45910</v>
      </c>
      <c r="D430" t="s">
        <v>19</v>
      </c>
      <c r="E430" s="2">
        <v>5</v>
      </c>
      <c r="F430" s="2"/>
      <c r="G430" s="3">
        <f>Transactions[[#This Row],[Credit (Income)]]-Transactions[[#This Row],[Debit (Spend)]]</f>
        <v>-5</v>
      </c>
      <c r="H430" t="s">
        <v>20</v>
      </c>
      <c r="I430" s="3" t="str">
        <f>_xlfn.XLOOKUP(Transactions[[#This Row],[Subcategory]],categories[Subcategory],categories[Category],"Add Subcategory")</f>
        <v>Dining Out</v>
      </c>
      <c r="J430" s="3" t="str">
        <f>_xlfn.XLOOKUP(Transactions[[#This Row],[Subcategory]],categories[Subcategory],categories[Category Type],"Add Subcategory")</f>
        <v>Expense</v>
      </c>
      <c r="M430" t="s">
        <v>20</v>
      </c>
    </row>
    <row r="431" spans="2:13" x14ac:dyDescent="0.35">
      <c r="B431" t="s">
        <v>18</v>
      </c>
      <c r="C431" s="1">
        <v>45911</v>
      </c>
      <c r="D431" t="s">
        <v>19</v>
      </c>
      <c r="E431" s="2">
        <v>5</v>
      </c>
      <c r="F431" s="2"/>
      <c r="G431" s="3">
        <f>Transactions[[#This Row],[Credit (Income)]]-Transactions[[#This Row],[Debit (Spend)]]</f>
        <v>-5</v>
      </c>
      <c r="H431" t="s">
        <v>20</v>
      </c>
      <c r="I431" s="3" t="str">
        <f>_xlfn.XLOOKUP(Transactions[[#This Row],[Subcategory]],categories[Subcategory],categories[Category],"Add Subcategory")</f>
        <v>Dining Out</v>
      </c>
      <c r="J431" s="3" t="str">
        <f>_xlfn.XLOOKUP(Transactions[[#This Row],[Subcategory]],categories[Subcategory],categories[Category Type],"Add Subcategory")</f>
        <v>Expense</v>
      </c>
      <c r="M431" t="s">
        <v>20</v>
      </c>
    </row>
    <row r="432" spans="2:13" x14ac:dyDescent="0.35">
      <c r="B432" t="s">
        <v>18</v>
      </c>
      <c r="C432" s="1">
        <v>45912</v>
      </c>
      <c r="D432" t="s">
        <v>29</v>
      </c>
      <c r="E432" s="2">
        <v>85.299999999999983</v>
      </c>
      <c r="F432" s="2"/>
      <c r="G432" s="3">
        <f>Transactions[[#This Row],[Credit (Income)]]-Transactions[[#This Row],[Debit (Spend)]]</f>
        <v>-85.299999999999983</v>
      </c>
      <c r="H432" t="s">
        <v>30</v>
      </c>
      <c r="I432" s="3" t="str">
        <f>_xlfn.XLOOKUP(Transactions[[#This Row],[Subcategory]],categories[Subcategory],categories[Category],"Add Subcategory")</f>
        <v>Transport</v>
      </c>
      <c r="J432" s="3" t="str">
        <f>_xlfn.XLOOKUP(Transactions[[#This Row],[Subcategory]],categories[Subcategory],categories[Category Type],"Add Subcategory")</f>
        <v>Expense</v>
      </c>
      <c r="M432" t="s">
        <v>30</v>
      </c>
    </row>
    <row r="433" spans="2:13" x14ac:dyDescent="0.35">
      <c r="B433" t="s">
        <v>18</v>
      </c>
      <c r="C433" s="1">
        <v>45912</v>
      </c>
      <c r="D433" t="s">
        <v>19</v>
      </c>
      <c r="E433" s="2">
        <v>5</v>
      </c>
      <c r="F433" s="2"/>
      <c r="G433" s="3">
        <f>Transactions[[#This Row],[Credit (Income)]]-Transactions[[#This Row],[Debit (Spend)]]</f>
        <v>-5</v>
      </c>
      <c r="H433" t="s">
        <v>20</v>
      </c>
      <c r="I433" s="3" t="str">
        <f>_xlfn.XLOOKUP(Transactions[[#This Row],[Subcategory]],categories[Subcategory],categories[Category],"Add Subcategory")</f>
        <v>Dining Out</v>
      </c>
      <c r="J433" s="3" t="str">
        <f>_xlfn.XLOOKUP(Transactions[[#This Row],[Subcategory]],categories[Subcategory],categories[Category Type],"Add Subcategory")</f>
        <v>Expense</v>
      </c>
      <c r="M433" t="s">
        <v>20</v>
      </c>
    </row>
    <row r="434" spans="2:13" x14ac:dyDescent="0.35">
      <c r="B434" t="s">
        <v>18</v>
      </c>
      <c r="C434" s="1">
        <v>45913</v>
      </c>
      <c r="D434" t="s">
        <v>19</v>
      </c>
      <c r="E434" s="2">
        <v>5</v>
      </c>
      <c r="F434" s="2"/>
      <c r="G434" s="3">
        <f>Transactions[[#This Row],[Credit (Income)]]-Transactions[[#This Row],[Debit (Spend)]]</f>
        <v>-5</v>
      </c>
      <c r="H434" t="s">
        <v>20</v>
      </c>
      <c r="I434" s="3" t="str">
        <f>_xlfn.XLOOKUP(Transactions[[#This Row],[Subcategory]],categories[Subcategory],categories[Category],"Add Subcategory")</f>
        <v>Dining Out</v>
      </c>
      <c r="J434" s="3" t="str">
        <f>_xlfn.XLOOKUP(Transactions[[#This Row],[Subcategory]],categories[Subcategory],categories[Category Type],"Add Subcategory")</f>
        <v>Expense</v>
      </c>
      <c r="M434" t="s">
        <v>20</v>
      </c>
    </row>
    <row r="435" spans="2:13" x14ac:dyDescent="0.35">
      <c r="B435" t="s">
        <v>18</v>
      </c>
      <c r="C435" s="1">
        <v>45914</v>
      </c>
      <c r="D435" t="s">
        <v>25</v>
      </c>
      <c r="E435" s="2">
        <v>143</v>
      </c>
      <c r="F435" s="2"/>
      <c r="G435" s="3">
        <f>Transactions[[#This Row],[Credit (Income)]]-Transactions[[#This Row],[Debit (Spend)]]</f>
        <v>-143</v>
      </c>
      <c r="H435" t="s">
        <v>26</v>
      </c>
      <c r="I435" s="3" t="str">
        <f>_xlfn.XLOOKUP(Transactions[[#This Row],[Subcategory]],categories[Subcategory],categories[Category],"Add Subcategory")</f>
        <v>Living Expenses</v>
      </c>
      <c r="J435" s="3" t="str">
        <f>_xlfn.XLOOKUP(Transactions[[#This Row],[Subcategory]],categories[Subcategory],categories[Category Type],"Add Subcategory")</f>
        <v>Expense</v>
      </c>
      <c r="M435" t="s">
        <v>26</v>
      </c>
    </row>
    <row r="436" spans="2:13" x14ac:dyDescent="0.35">
      <c r="B436" t="s">
        <v>18</v>
      </c>
      <c r="C436" s="1">
        <v>45914</v>
      </c>
      <c r="D436" t="s">
        <v>19</v>
      </c>
      <c r="E436" s="2">
        <v>5</v>
      </c>
      <c r="F436" s="2"/>
      <c r="G436" s="3">
        <f>Transactions[[#This Row],[Credit (Income)]]-Transactions[[#This Row],[Debit (Spend)]]</f>
        <v>-5</v>
      </c>
      <c r="H436" t="s">
        <v>20</v>
      </c>
      <c r="I436" s="3" t="str">
        <f>_xlfn.XLOOKUP(Transactions[[#This Row],[Subcategory]],categories[Subcategory],categories[Category],"Add Subcategory")</f>
        <v>Dining Out</v>
      </c>
      <c r="J436" s="3" t="str">
        <f>_xlfn.XLOOKUP(Transactions[[#This Row],[Subcategory]],categories[Subcategory],categories[Category Type],"Add Subcategory")</f>
        <v>Expense</v>
      </c>
      <c r="M436" t="s">
        <v>20</v>
      </c>
    </row>
    <row r="437" spans="2:13" x14ac:dyDescent="0.35">
      <c r="B437" t="s">
        <v>18</v>
      </c>
      <c r="C437" s="1">
        <v>45915</v>
      </c>
      <c r="D437" t="s">
        <v>19</v>
      </c>
      <c r="E437" s="2">
        <v>5</v>
      </c>
      <c r="F437" s="2"/>
      <c r="G437" s="3">
        <f>Transactions[[#This Row],[Credit (Income)]]-Transactions[[#This Row],[Debit (Spend)]]</f>
        <v>-5</v>
      </c>
      <c r="H437" t="s">
        <v>20</v>
      </c>
      <c r="I437" s="3" t="str">
        <f>_xlfn.XLOOKUP(Transactions[[#This Row],[Subcategory]],categories[Subcategory],categories[Category],"Add Subcategory")</f>
        <v>Dining Out</v>
      </c>
      <c r="J437" s="3" t="str">
        <f>_xlfn.XLOOKUP(Transactions[[#This Row],[Subcategory]],categories[Subcategory],categories[Category Type],"Add Subcategory")</f>
        <v>Expense</v>
      </c>
      <c r="M437" t="s">
        <v>20</v>
      </c>
    </row>
    <row r="438" spans="2:13" x14ac:dyDescent="0.35">
      <c r="B438" t="s">
        <v>18</v>
      </c>
      <c r="C438" s="1">
        <v>45915</v>
      </c>
      <c r="D438" t="s">
        <v>31</v>
      </c>
      <c r="E438" s="2">
        <v>47.8</v>
      </c>
      <c r="F438" s="2"/>
      <c r="G438" s="3">
        <f>Transactions[[#This Row],[Credit (Income)]]-Transactions[[#This Row],[Debit (Spend)]]</f>
        <v>-47.8</v>
      </c>
      <c r="H438" t="s">
        <v>32</v>
      </c>
      <c r="I438" s="3" t="str">
        <f>_xlfn.XLOOKUP(Transactions[[#This Row],[Subcategory]],categories[Subcategory],categories[Category],"Add Subcategory")</f>
        <v>Discretionary</v>
      </c>
      <c r="J438" s="3" t="str">
        <f>_xlfn.XLOOKUP(Transactions[[#This Row],[Subcategory]],categories[Subcategory],categories[Category Type],"Add Subcategory")</f>
        <v>Expense</v>
      </c>
      <c r="M438" t="s">
        <v>32</v>
      </c>
    </row>
    <row r="439" spans="2:13" x14ac:dyDescent="0.35">
      <c r="B439" t="s">
        <v>18</v>
      </c>
      <c r="C439" s="1">
        <v>45915</v>
      </c>
      <c r="D439" t="s">
        <v>33</v>
      </c>
      <c r="E439" s="2">
        <v>105.80000000000001</v>
      </c>
      <c r="F439" s="2"/>
      <c r="G439" s="3">
        <f>Transactions[[#This Row],[Credit (Income)]]-Transactions[[#This Row],[Debit (Spend)]]</f>
        <v>-105.80000000000001</v>
      </c>
      <c r="H439" t="s">
        <v>34</v>
      </c>
      <c r="I439" s="3" t="str">
        <f>_xlfn.XLOOKUP(Transactions[[#This Row],[Subcategory]],categories[Subcategory],categories[Category],"Add Subcategory")</f>
        <v>Discretionary</v>
      </c>
      <c r="J439" s="3" t="str">
        <f>_xlfn.XLOOKUP(Transactions[[#This Row],[Subcategory]],categories[Subcategory],categories[Category Type],"Add Subcategory")</f>
        <v>Expense</v>
      </c>
      <c r="M439" t="s">
        <v>34</v>
      </c>
    </row>
    <row r="440" spans="2:13" x14ac:dyDescent="0.35">
      <c r="B440" t="s">
        <v>18</v>
      </c>
      <c r="C440" s="1">
        <v>45915</v>
      </c>
      <c r="D440" t="s">
        <v>35</v>
      </c>
      <c r="E440" s="2">
        <v>60.1</v>
      </c>
      <c r="F440" s="2"/>
      <c r="G440" s="3">
        <f>Transactions[[#This Row],[Credit (Income)]]-Transactions[[#This Row],[Debit (Spend)]]</f>
        <v>-60.1</v>
      </c>
      <c r="H440" t="s">
        <v>36</v>
      </c>
      <c r="I440" s="3" t="str">
        <f>_xlfn.XLOOKUP(Transactions[[#This Row],[Subcategory]],categories[Subcategory],categories[Category],"Add Subcategory")</f>
        <v>Dining Out</v>
      </c>
      <c r="J440" s="3" t="str">
        <f>_xlfn.XLOOKUP(Transactions[[#This Row],[Subcategory]],categories[Subcategory],categories[Category Type],"Add Subcategory")</f>
        <v>Expense</v>
      </c>
      <c r="M440" t="s">
        <v>36</v>
      </c>
    </row>
    <row r="441" spans="2:13" x14ac:dyDescent="0.35">
      <c r="B441" t="s">
        <v>18</v>
      </c>
      <c r="C441" s="1">
        <v>45916</v>
      </c>
      <c r="D441" t="s">
        <v>37</v>
      </c>
      <c r="E441" s="2">
        <v>36.200000000000003</v>
      </c>
      <c r="F441" s="2"/>
      <c r="G441" s="3">
        <f>Transactions[[#This Row],[Credit (Income)]]-Transactions[[#This Row],[Debit (Spend)]]</f>
        <v>-36.200000000000003</v>
      </c>
      <c r="H441" t="s">
        <v>38</v>
      </c>
      <c r="I441" s="3" t="str">
        <f>_xlfn.XLOOKUP(Transactions[[#This Row],[Subcategory]],categories[Subcategory],categories[Category],"Add Subcategory")</f>
        <v>Transport</v>
      </c>
      <c r="J441" s="3" t="str">
        <f>_xlfn.XLOOKUP(Transactions[[#This Row],[Subcategory]],categories[Subcategory],categories[Category Type],"Add Subcategory")</f>
        <v>Expense</v>
      </c>
      <c r="M441" t="s">
        <v>38</v>
      </c>
    </row>
    <row r="442" spans="2:13" x14ac:dyDescent="0.35">
      <c r="B442" t="s">
        <v>12</v>
      </c>
      <c r="C442" s="1">
        <v>45917</v>
      </c>
      <c r="D442" t="s">
        <v>39</v>
      </c>
      <c r="E442" s="2">
        <v>30</v>
      </c>
      <c r="F442" s="2"/>
      <c r="G442" s="3">
        <f>Transactions[[#This Row],[Credit (Income)]]-Transactions[[#This Row],[Debit (Spend)]]</f>
        <v>-30</v>
      </c>
      <c r="H442" t="s">
        <v>40</v>
      </c>
      <c r="I442" s="3" t="str">
        <f>_xlfn.XLOOKUP(Transactions[[#This Row],[Subcategory]],categories[Subcategory],categories[Category],"Add Subcategory")</f>
        <v>Discretionary</v>
      </c>
      <c r="J442" s="3" t="str">
        <f>_xlfn.XLOOKUP(Transactions[[#This Row],[Subcategory]],categories[Subcategory],categories[Category Type],"Add Subcategory")</f>
        <v>Expense</v>
      </c>
      <c r="M442" t="s">
        <v>40</v>
      </c>
    </row>
    <row r="443" spans="2:13" x14ac:dyDescent="0.35">
      <c r="B443" t="s">
        <v>18</v>
      </c>
      <c r="C443" s="1">
        <v>45917</v>
      </c>
      <c r="D443" t="s">
        <v>19</v>
      </c>
      <c r="E443" s="2">
        <v>5</v>
      </c>
      <c r="F443" s="2"/>
      <c r="G443" s="3">
        <f>Transactions[[#This Row],[Credit (Income)]]-Transactions[[#This Row],[Debit (Spend)]]</f>
        <v>-5</v>
      </c>
      <c r="H443" t="s">
        <v>20</v>
      </c>
      <c r="I443" s="3" t="str">
        <f>_xlfn.XLOOKUP(Transactions[[#This Row],[Subcategory]],categories[Subcategory],categories[Category],"Add Subcategory")</f>
        <v>Dining Out</v>
      </c>
      <c r="J443" s="3" t="str">
        <f>_xlfn.XLOOKUP(Transactions[[#This Row],[Subcategory]],categories[Subcategory],categories[Category Type],"Add Subcategory")</f>
        <v>Expense</v>
      </c>
      <c r="M443" t="s">
        <v>20</v>
      </c>
    </row>
    <row r="444" spans="2:13" x14ac:dyDescent="0.35">
      <c r="B444" t="s">
        <v>18</v>
      </c>
      <c r="C444" s="1">
        <v>45918</v>
      </c>
      <c r="D444" t="s">
        <v>19</v>
      </c>
      <c r="E444" s="2">
        <v>5</v>
      </c>
      <c r="F444" s="2"/>
      <c r="G444" s="3">
        <f>Transactions[[#This Row],[Credit (Income)]]-Transactions[[#This Row],[Debit (Spend)]]</f>
        <v>-5</v>
      </c>
      <c r="H444" t="s">
        <v>20</v>
      </c>
      <c r="I444" s="3" t="str">
        <f>_xlfn.XLOOKUP(Transactions[[#This Row],[Subcategory]],categories[Subcategory],categories[Category],"Add Subcategory")</f>
        <v>Dining Out</v>
      </c>
      <c r="J444" s="3" t="str">
        <f>_xlfn.XLOOKUP(Transactions[[#This Row],[Subcategory]],categories[Subcategory],categories[Category Type],"Add Subcategory")</f>
        <v>Expense</v>
      </c>
      <c r="M444" t="s">
        <v>20</v>
      </c>
    </row>
    <row r="445" spans="2:13" x14ac:dyDescent="0.35">
      <c r="B445" t="s">
        <v>12</v>
      </c>
      <c r="C445" s="1">
        <v>45918</v>
      </c>
      <c r="D445" t="s">
        <v>43</v>
      </c>
      <c r="E445" s="2">
        <v>40</v>
      </c>
      <c r="F445" s="2"/>
      <c r="G445" s="3">
        <f>Transactions[[#This Row],[Credit (Income)]]-Transactions[[#This Row],[Debit (Spend)]]</f>
        <v>-40</v>
      </c>
      <c r="H445" t="s">
        <v>44</v>
      </c>
      <c r="I445" s="3" t="str">
        <f>_xlfn.XLOOKUP(Transactions[[#This Row],[Subcategory]],categories[Subcategory],categories[Category],"Add Subcategory")</f>
        <v>Living Expenses</v>
      </c>
      <c r="J445" s="3" t="str">
        <f>_xlfn.XLOOKUP(Transactions[[#This Row],[Subcategory]],categories[Subcategory],categories[Category Type],"Add Subcategory")</f>
        <v>Expense</v>
      </c>
      <c r="M445" t="s">
        <v>44</v>
      </c>
    </row>
    <row r="446" spans="2:13" x14ac:dyDescent="0.35">
      <c r="B446" t="s">
        <v>18</v>
      </c>
      <c r="C446" s="1">
        <v>45919</v>
      </c>
      <c r="D446" t="s">
        <v>45</v>
      </c>
      <c r="E446" s="2">
        <v>53</v>
      </c>
      <c r="F446" s="2"/>
      <c r="G446" s="3">
        <f>Transactions[[#This Row],[Credit (Income)]]-Transactions[[#This Row],[Debit (Spend)]]</f>
        <v>-53</v>
      </c>
      <c r="H446" t="s">
        <v>46</v>
      </c>
      <c r="I446" s="3" t="str">
        <f>_xlfn.XLOOKUP(Transactions[[#This Row],[Subcategory]],categories[Subcategory],categories[Category],"Add Subcategory")</f>
        <v>Discretionary</v>
      </c>
      <c r="J446" s="3" t="str">
        <f>_xlfn.XLOOKUP(Transactions[[#This Row],[Subcategory]],categories[Subcategory],categories[Category Type],"Add Subcategory")</f>
        <v>Expense</v>
      </c>
      <c r="M446" t="s">
        <v>46</v>
      </c>
    </row>
    <row r="447" spans="2:13" x14ac:dyDescent="0.35">
      <c r="B447" t="s">
        <v>18</v>
      </c>
      <c r="C447" s="1">
        <v>45919</v>
      </c>
      <c r="D447" t="s">
        <v>47</v>
      </c>
      <c r="E447" s="2">
        <v>35</v>
      </c>
      <c r="F447" s="2"/>
      <c r="G447" s="3">
        <f>Transactions[[#This Row],[Credit (Income)]]-Transactions[[#This Row],[Debit (Spend)]]</f>
        <v>-35</v>
      </c>
      <c r="H447" t="s">
        <v>32</v>
      </c>
      <c r="I447" s="3" t="str">
        <f>_xlfn.XLOOKUP(Transactions[[#This Row],[Subcategory]],categories[Subcategory],categories[Category],"Add Subcategory")</f>
        <v>Discretionary</v>
      </c>
      <c r="J447" s="3" t="str">
        <f>_xlfn.XLOOKUP(Transactions[[#This Row],[Subcategory]],categories[Subcategory],categories[Category Type],"Add Subcategory")</f>
        <v>Expense</v>
      </c>
      <c r="M447" t="s">
        <v>32</v>
      </c>
    </row>
    <row r="448" spans="2:13" x14ac:dyDescent="0.35">
      <c r="B448" t="s">
        <v>18</v>
      </c>
      <c r="C448" s="1">
        <v>45919</v>
      </c>
      <c r="D448" t="s">
        <v>19</v>
      </c>
      <c r="E448" s="2">
        <v>5</v>
      </c>
      <c r="F448" s="2"/>
      <c r="G448" s="3">
        <f>Transactions[[#This Row],[Credit (Income)]]-Transactions[[#This Row],[Debit (Spend)]]</f>
        <v>-5</v>
      </c>
      <c r="H448" t="s">
        <v>20</v>
      </c>
      <c r="I448" s="3" t="str">
        <f>_xlfn.XLOOKUP(Transactions[[#This Row],[Subcategory]],categories[Subcategory],categories[Category],"Add Subcategory")</f>
        <v>Dining Out</v>
      </c>
      <c r="J448" s="3" t="str">
        <f>_xlfn.XLOOKUP(Transactions[[#This Row],[Subcategory]],categories[Subcategory],categories[Category Type],"Add Subcategory")</f>
        <v>Expense</v>
      </c>
      <c r="M448" t="s">
        <v>20</v>
      </c>
    </row>
    <row r="449" spans="2:13" x14ac:dyDescent="0.35">
      <c r="B449" t="s">
        <v>18</v>
      </c>
      <c r="C449" s="1">
        <v>45920</v>
      </c>
      <c r="D449" t="s">
        <v>19</v>
      </c>
      <c r="E449" s="2">
        <v>5</v>
      </c>
      <c r="F449" s="2"/>
      <c r="G449" s="3">
        <f>Transactions[[#This Row],[Credit (Income)]]-Transactions[[#This Row],[Debit (Spend)]]</f>
        <v>-5</v>
      </c>
      <c r="H449" t="s">
        <v>20</v>
      </c>
      <c r="I449" s="3" t="str">
        <f>_xlfn.XLOOKUP(Transactions[[#This Row],[Subcategory]],categories[Subcategory],categories[Category],"Add Subcategory")</f>
        <v>Dining Out</v>
      </c>
      <c r="J449" s="3" t="str">
        <f>_xlfn.XLOOKUP(Transactions[[#This Row],[Subcategory]],categories[Subcategory],categories[Category Type],"Add Subcategory")</f>
        <v>Expense</v>
      </c>
      <c r="M449" t="s">
        <v>20</v>
      </c>
    </row>
    <row r="450" spans="2:13" x14ac:dyDescent="0.35">
      <c r="B450" t="s">
        <v>18</v>
      </c>
      <c r="C450" s="1">
        <v>45921</v>
      </c>
      <c r="D450" t="s">
        <v>19</v>
      </c>
      <c r="E450" s="2">
        <v>5</v>
      </c>
      <c r="F450" s="2"/>
      <c r="G450" s="3">
        <f>Transactions[[#This Row],[Credit (Income)]]-Transactions[[#This Row],[Debit (Spend)]]</f>
        <v>-5</v>
      </c>
      <c r="H450" t="s">
        <v>20</v>
      </c>
      <c r="I450" s="3" t="str">
        <f>_xlfn.XLOOKUP(Transactions[[#This Row],[Subcategory]],categories[Subcategory],categories[Category],"Add Subcategory")</f>
        <v>Dining Out</v>
      </c>
      <c r="J450" s="3" t="str">
        <f>_xlfn.XLOOKUP(Transactions[[#This Row],[Subcategory]],categories[Subcategory],categories[Category Type],"Add Subcategory")</f>
        <v>Expense</v>
      </c>
      <c r="M450" t="s">
        <v>20</v>
      </c>
    </row>
    <row r="451" spans="2:13" x14ac:dyDescent="0.35">
      <c r="B451" t="s">
        <v>18</v>
      </c>
      <c r="C451" s="1">
        <v>45921</v>
      </c>
      <c r="D451" t="s">
        <v>25</v>
      </c>
      <c r="E451" s="2">
        <v>177.9</v>
      </c>
      <c r="F451" s="2"/>
      <c r="G451" s="3">
        <f>Transactions[[#This Row],[Credit (Income)]]-Transactions[[#This Row],[Debit (Spend)]]</f>
        <v>-177.9</v>
      </c>
      <c r="H451" t="s">
        <v>26</v>
      </c>
      <c r="I451" s="3" t="str">
        <f>_xlfn.XLOOKUP(Transactions[[#This Row],[Subcategory]],categories[Subcategory],categories[Category],"Add Subcategory")</f>
        <v>Living Expenses</v>
      </c>
      <c r="J451" s="3" t="str">
        <f>_xlfn.XLOOKUP(Transactions[[#This Row],[Subcategory]],categories[Subcategory],categories[Category Type],"Add Subcategory")</f>
        <v>Expense</v>
      </c>
      <c r="M451" t="s">
        <v>26</v>
      </c>
    </row>
    <row r="452" spans="2:13" x14ac:dyDescent="0.35">
      <c r="B452" t="s">
        <v>18</v>
      </c>
      <c r="C452" s="1">
        <v>45922</v>
      </c>
      <c r="D452" t="s">
        <v>48</v>
      </c>
      <c r="E452" s="2">
        <v>45.300000000000004</v>
      </c>
      <c r="F452" s="2"/>
      <c r="G452" s="3">
        <f>Transactions[[#This Row],[Credit (Income)]]-Transactions[[#This Row],[Debit (Spend)]]</f>
        <v>-45.300000000000004</v>
      </c>
      <c r="H452" t="s">
        <v>36</v>
      </c>
      <c r="I452" s="3" t="str">
        <f>_xlfn.XLOOKUP(Transactions[[#This Row],[Subcategory]],categories[Subcategory],categories[Category],"Add Subcategory")</f>
        <v>Dining Out</v>
      </c>
      <c r="J452" s="3" t="str">
        <f>_xlfn.XLOOKUP(Transactions[[#This Row],[Subcategory]],categories[Subcategory],categories[Category Type],"Add Subcategory")</f>
        <v>Expense</v>
      </c>
      <c r="M452" t="s">
        <v>36</v>
      </c>
    </row>
    <row r="453" spans="2:13" x14ac:dyDescent="0.35">
      <c r="B453" t="s">
        <v>18</v>
      </c>
      <c r="C453" s="1">
        <v>45923</v>
      </c>
      <c r="D453" t="s">
        <v>49</v>
      </c>
      <c r="E453" s="2">
        <v>20.099999999999998</v>
      </c>
      <c r="F453" s="2"/>
      <c r="G453" s="3">
        <f>Transactions[[#This Row],[Credit (Income)]]-Transactions[[#This Row],[Debit (Spend)]]</f>
        <v>-20.099999999999998</v>
      </c>
      <c r="H453" t="s">
        <v>36</v>
      </c>
      <c r="I453" s="3" t="str">
        <f>_xlfn.XLOOKUP(Transactions[[#This Row],[Subcategory]],categories[Subcategory],categories[Category],"Add Subcategory")</f>
        <v>Dining Out</v>
      </c>
      <c r="J453" s="3" t="str">
        <f>_xlfn.XLOOKUP(Transactions[[#This Row],[Subcategory]],categories[Subcategory],categories[Category Type],"Add Subcategory")</f>
        <v>Expense</v>
      </c>
      <c r="M453" t="s">
        <v>36</v>
      </c>
    </row>
    <row r="454" spans="2:13" x14ac:dyDescent="0.35">
      <c r="B454" t="s">
        <v>12</v>
      </c>
      <c r="C454" s="1">
        <v>45924</v>
      </c>
      <c r="D454" t="s">
        <v>50</v>
      </c>
      <c r="E454" s="2">
        <v>55</v>
      </c>
      <c r="F454" s="2"/>
      <c r="G454" s="3">
        <f>Transactions[[#This Row],[Credit (Income)]]-Transactions[[#This Row],[Debit (Spend)]]</f>
        <v>-55</v>
      </c>
      <c r="H454" t="s">
        <v>51</v>
      </c>
      <c r="I454" s="3" t="str">
        <f>_xlfn.XLOOKUP(Transactions[[#This Row],[Subcategory]],categories[Subcategory],categories[Category],"Add Subcategory")</f>
        <v>Charity</v>
      </c>
      <c r="J454" s="3" t="str">
        <f>_xlfn.XLOOKUP(Transactions[[#This Row],[Subcategory]],categories[Subcategory],categories[Category Type],"Add Subcategory")</f>
        <v>Expense</v>
      </c>
      <c r="M454" t="s">
        <v>51</v>
      </c>
    </row>
    <row r="455" spans="2:13" x14ac:dyDescent="0.35">
      <c r="B455" t="s">
        <v>18</v>
      </c>
      <c r="C455" s="1">
        <v>45924</v>
      </c>
      <c r="D455" t="s">
        <v>29</v>
      </c>
      <c r="E455" s="2">
        <v>70.600000000000023</v>
      </c>
      <c r="F455" s="2"/>
      <c r="G455" s="3">
        <f>Transactions[[#This Row],[Credit (Income)]]-Transactions[[#This Row],[Debit (Spend)]]</f>
        <v>-70.600000000000023</v>
      </c>
      <c r="H455" t="s">
        <v>30</v>
      </c>
      <c r="I455" s="3" t="str">
        <f>_xlfn.XLOOKUP(Transactions[[#This Row],[Subcategory]],categories[Subcategory],categories[Category],"Add Subcategory")</f>
        <v>Transport</v>
      </c>
      <c r="J455" s="3" t="str">
        <f>_xlfn.XLOOKUP(Transactions[[#This Row],[Subcategory]],categories[Subcategory],categories[Category Type],"Add Subcategory")</f>
        <v>Expense</v>
      </c>
      <c r="M455" t="s">
        <v>30</v>
      </c>
    </row>
    <row r="456" spans="2:13" x14ac:dyDescent="0.35">
      <c r="B456" t="s">
        <v>18</v>
      </c>
      <c r="C456" s="1">
        <v>45924</v>
      </c>
      <c r="D456" t="s">
        <v>19</v>
      </c>
      <c r="E456" s="2">
        <v>5</v>
      </c>
      <c r="F456" s="2"/>
      <c r="G456" s="3">
        <f>Transactions[[#This Row],[Credit (Income)]]-Transactions[[#This Row],[Debit (Spend)]]</f>
        <v>-5</v>
      </c>
      <c r="H456" t="s">
        <v>20</v>
      </c>
      <c r="I456" s="3" t="str">
        <f>_xlfn.XLOOKUP(Transactions[[#This Row],[Subcategory]],categories[Subcategory],categories[Category],"Add Subcategory")</f>
        <v>Dining Out</v>
      </c>
      <c r="J456" s="3" t="str">
        <f>_xlfn.XLOOKUP(Transactions[[#This Row],[Subcategory]],categories[Subcategory],categories[Category Type],"Add Subcategory")</f>
        <v>Expense</v>
      </c>
      <c r="M456" t="s">
        <v>20</v>
      </c>
    </row>
    <row r="457" spans="2:13" x14ac:dyDescent="0.35">
      <c r="B457" t="s">
        <v>18</v>
      </c>
      <c r="C457" s="1">
        <v>45925</v>
      </c>
      <c r="D457" t="s">
        <v>19</v>
      </c>
      <c r="E457" s="2">
        <v>5</v>
      </c>
      <c r="F457" s="2"/>
      <c r="G457" s="3">
        <f>Transactions[[#This Row],[Credit (Income)]]-Transactions[[#This Row],[Debit (Spend)]]</f>
        <v>-5</v>
      </c>
      <c r="H457" t="s">
        <v>20</v>
      </c>
      <c r="I457" s="3" t="str">
        <f>_xlfn.XLOOKUP(Transactions[[#This Row],[Subcategory]],categories[Subcategory],categories[Category],"Add Subcategory")</f>
        <v>Dining Out</v>
      </c>
      <c r="J457" s="3" t="str">
        <f>_xlfn.XLOOKUP(Transactions[[#This Row],[Subcategory]],categories[Subcategory],categories[Category Type],"Add Subcategory")</f>
        <v>Expense</v>
      </c>
      <c r="M457" t="s">
        <v>20</v>
      </c>
    </row>
    <row r="458" spans="2:13" x14ac:dyDescent="0.35">
      <c r="B458" t="s">
        <v>18</v>
      </c>
      <c r="C458" s="1">
        <v>45926</v>
      </c>
      <c r="D458" t="s">
        <v>19</v>
      </c>
      <c r="E458" s="2">
        <v>5</v>
      </c>
      <c r="F458" s="2"/>
      <c r="G458" s="3">
        <f>Transactions[[#This Row],[Credit (Income)]]-Transactions[[#This Row],[Debit (Spend)]]</f>
        <v>-5</v>
      </c>
      <c r="H458" t="s">
        <v>20</v>
      </c>
      <c r="I458" s="3" t="str">
        <f>_xlfn.XLOOKUP(Transactions[[#This Row],[Subcategory]],categories[Subcategory],categories[Category],"Add Subcategory")</f>
        <v>Dining Out</v>
      </c>
      <c r="J458" s="3" t="str">
        <f>_xlfn.XLOOKUP(Transactions[[#This Row],[Subcategory]],categories[Subcategory],categories[Category Type],"Add Subcategory")</f>
        <v>Expense</v>
      </c>
      <c r="M458" t="s">
        <v>20</v>
      </c>
    </row>
    <row r="459" spans="2:13" x14ac:dyDescent="0.35">
      <c r="B459" t="s">
        <v>18</v>
      </c>
      <c r="C459" s="1">
        <v>45927</v>
      </c>
      <c r="D459" t="s">
        <v>19</v>
      </c>
      <c r="E459" s="2">
        <v>5</v>
      </c>
      <c r="F459" s="2"/>
      <c r="G459" s="3">
        <f>Transactions[[#This Row],[Credit (Income)]]-Transactions[[#This Row],[Debit (Spend)]]</f>
        <v>-5</v>
      </c>
      <c r="H459" t="s">
        <v>20</v>
      </c>
      <c r="I459" s="3" t="str">
        <f>_xlfn.XLOOKUP(Transactions[[#This Row],[Subcategory]],categories[Subcategory],categories[Category],"Add Subcategory")</f>
        <v>Dining Out</v>
      </c>
      <c r="J459" s="3" t="str">
        <f>_xlfn.XLOOKUP(Transactions[[#This Row],[Subcategory]],categories[Subcategory],categories[Category Type],"Add Subcategory")</f>
        <v>Expense</v>
      </c>
      <c r="M459" t="s">
        <v>20</v>
      </c>
    </row>
    <row r="460" spans="2:13" x14ac:dyDescent="0.35">
      <c r="B460" t="s">
        <v>18</v>
      </c>
      <c r="C460" s="1">
        <v>45928</v>
      </c>
      <c r="D460" t="s">
        <v>19</v>
      </c>
      <c r="E460" s="2">
        <v>5</v>
      </c>
      <c r="F460" s="2"/>
      <c r="G460" s="3">
        <f>Transactions[[#This Row],[Credit (Income)]]-Transactions[[#This Row],[Debit (Spend)]]</f>
        <v>-5</v>
      </c>
      <c r="H460" t="s">
        <v>20</v>
      </c>
      <c r="I460" s="3" t="str">
        <f>_xlfn.XLOOKUP(Transactions[[#This Row],[Subcategory]],categories[Subcategory],categories[Category],"Add Subcategory")</f>
        <v>Dining Out</v>
      </c>
      <c r="J460" s="3" t="str">
        <f>_xlfn.XLOOKUP(Transactions[[#This Row],[Subcategory]],categories[Subcategory],categories[Category Type],"Add Subcategory")</f>
        <v>Expense</v>
      </c>
      <c r="M460" t="s">
        <v>20</v>
      </c>
    </row>
    <row r="461" spans="2:13" x14ac:dyDescent="0.35">
      <c r="B461" t="s">
        <v>18</v>
      </c>
      <c r="C461" s="1">
        <v>45928</v>
      </c>
      <c r="D461" t="s">
        <v>25</v>
      </c>
      <c r="E461" s="2">
        <v>223</v>
      </c>
      <c r="F461" s="2"/>
      <c r="G461" s="3">
        <f>Transactions[[#This Row],[Credit (Income)]]-Transactions[[#This Row],[Debit (Spend)]]</f>
        <v>-223</v>
      </c>
      <c r="H461" t="s">
        <v>26</v>
      </c>
      <c r="I461" s="3" t="str">
        <f>_xlfn.XLOOKUP(Transactions[[#This Row],[Subcategory]],categories[Subcategory],categories[Category],"Add Subcategory")</f>
        <v>Living Expenses</v>
      </c>
      <c r="J461" s="3" t="str">
        <f>_xlfn.XLOOKUP(Transactions[[#This Row],[Subcategory]],categories[Subcategory],categories[Category Type],"Add Subcategory")</f>
        <v>Expense</v>
      </c>
      <c r="M461" t="s">
        <v>26</v>
      </c>
    </row>
    <row r="462" spans="2:13" x14ac:dyDescent="0.35">
      <c r="B462" t="s">
        <v>18</v>
      </c>
      <c r="C462" s="1">
        <v>45929</v>
      </c>
      <c r="D462" t="s">
        <v>52</v>
      </c>
      <c r="E462" s="2">
        <v>132.9</v>
      </c>
      <c r="F462" s="2"/>
      <c r="G462" s="3">
        <f>Transactions[[#This Row],[Credit (Income)]]-Transactions[[#This Row],[Debit (Spend)]]</f>
        <v>-132.9</v>
      </c>
      <c r="H462" t="s">
        <v>34</v>
      </c>
      <c r="I462" s="3" t="str">
        <f>_xlfn.XLOOKUP(Transactions[[#This Row],[Subcategory]],categories[Subcategory],categories[Category],"Add Subcategory")</f>
        <v>Discretionary</v>
      </c>
      <c r="J462" s="3" t="str">
        <f>_xlfn.XLOOKUP(Transactions[[#This Row],[Subcategory]],categories[Subcategory],categories[Category Type],"Add Subcategory")</f>
        <v>Expense</v>
      </c>
      <c r="M462" t="s">
        <v>34</v>
      </c>
    </row>
    <row r="463" spans="2:13" x14ac:dyDescent="0.35">
      <c r="B463" t="s">
        <v>18</v>
      </c>
      <c r="C463" s="1">
        <v>45929</v>
      </c>
      <c r="D463" t="s">
        <v>54</v>
      </c>
      <c r="E463" s="2">
        <v>175</v>
      </c>
      <c r="F463" s="2"/>
      <c r="G463" s="3">
        <f>Transactions[[#This Row],[Credit (Income)]]-Transactions[[#This Row],[Debit (Spend)]]</f>
        <v>-175</v>
      </c>
      <c r="H463" t="s">
        <v>34</v>
      </c>
      <c r="I463" s="3" t="str">
        <f>_xlfn.XLOOKUP(Transactions[[#This Row],[Subcategory]],categories[Subcategory],categories[Category],"Add Subcategory")</f>
        <v>Discretionary</v>
      </c>
      <c r="J463" s="3" t="str">
        <f>_xlfn.XLOOKUP(Transactions[[#This Row],[Subcategory]],categories[Subcategory],categories[Category Type],"Add Subcategory")</f>
        <v>Expense</v>
      </c>
      <c r="M463" t="s">
        <v>34</v>
      </c>
    </row>
    <row r="464" spans="2:13" x14ac:dyDescent="0.35">
      <c r="B464" t="s">
        <v>18</v>
      </c>
      <c r="C464" s="1">
        <v>45930</v>
      </c>
      <c r="D464" t="s">
        <v>33</v>
      </c>
      <c r="E464" s="2">
        <v>153.39999999999998</v>
      </c>
      <c r="F464" s="2"/>
      <c r="G464" s="3">
        <f>Transactions[[#This Row],[Credit (Income)]]-Transactions[[#This Row],[Debit (Spend)]]</f>
        <v>-153.39999999999998</v>
      </c>
      <c r="H464" t="s">
        <v>34</v>
      </c>
      <c r="I464" s="3" t="str">
        <f>_xlfn.XLOOKUP(Transactions[[#This Row],[Subcategory]],categories[Subcategory],categories[Category],"Add Subcategory")</f>
        <v>Discretionary</v>
      </c>
      <c r="J464" s="3" t="str">
        <f>_xlfn.XLOOKUP(Transactions[[#This Row],[Subcategory]],categories[Subcategory],categories[Category Type],"Add Subcategory")</f>
        <v>Expense</v>
      </c>
      <c r="M464" t="s">
        <v>34</v>
      </c>
    </row>
    <row r="465" spans="2:13" x14ac:dyDescent="0.35">
      <c r="B465" t="s">
        <v>18</v>
      </c>
      <c r="C465" s="1">
        <v>45930</v>
      </c>
      <c r="D465" t="s">
        <v>37</v>
      </c>
      <c r="E465" s="2">
        <v>31.200000000000003</v>
      </c>
      <c r="F465" s="2"/>
      <c r="G465" s="3">
        <f>Transactions[[#This Row],[Credit (Income)]]-Transactions[[#This Row],[Debit (Spend)]]</f>
        <v>-31.200000000000003</v>
      </c>
      <c r="H465" t="s">
        <v>38</v>
      </c>
      <c r="I465" s="3" t="str">
        <f>_xlfn.XLOOKUP(Transactions[[#This Row],[Subcategory]],categories[Subcategory],categories[Category],"Add Subcategory")</f>
        <v>Transport</v>
      </c>
      <c r="J465" s="3" t="str">
        <f>_xlfn.XLOOKUP(Transactions[[#This Row],[Subcategory]],categories[Subcategory],categories[Category Type],"Add Subcategory")</f>
        <v>Expense</v>
      </c>
      <c r="M465" t="s">
        <v>38</v>
      </c>
    </row>
    <row r="466" spans="2:13" x14ac:dyDescent="0.35">
      <c r="B466" t="s">
        <v>18</v>
      </c>
      <c r="C466" s="1">
        <v>45930</v>
      </c>
      <c r="D466" t="s">
        <v>58</v>
      </c>
      <c r="E466" s="2">
        <v>15</v>
      </c>
      <c r="F466" s="2"/>
      <c r="G466" s="3">
        <f>Transactions[[#This Row],[Credit (Income)]]-Transactions[[#This Row],[Debit (Spend)]]</f>
        <v>-15</v>
      </c>
      <c r="H466" t="s">
        <v>36</v>
      </c>
      <c r="I466" s="3" t="str">
        <f>_xlfn.XLOOKUP(Transactions[[#This Row],[Subcategory]],categories[Subcategory],categories[Category],"Add Subcategory")</f>
        <v>Dining Out</v>
      </c>
      <c r="J466" s="3" t="str">
        <f>_xlfn.XLOOKUP(Transactions[[#This Row],[Subcategory]],categories[Subcategory],categories[Category Type],"Add Subcategory")</f>
        <v>Expense</v>
      </c>
      <c r="M466" t="s">
        <v>36</v>
      </c>
    </row>
    <row r="467" spans="2:13" x14ac:dyDescent="0.35">
      <c r="B467" t="s">
        <v>12</v>
      </c>
      <c r="C467" s="1">
        <v>45930</v>
      </c>
      <c r="D467" t="s">
        <v>59</v>
      </c>
      <c r="E467" s="2"/>
      <c r="F467" s="2">
        <v>1600</v>
      </c>
      <c r="G467" s="3">
        <f>Transactions[[#This Row],[Credit (Income)]]-Transactions[[#This Row],[Debit (Spend)]]</f>
        <v>1600</v>
      </c>
      <c r="H467" t="s">
        <v>60</v>
      </c>
      <c r="I467" s="3" t="str">
        <f>_xlfn.XLOOKUP(Transactions[[#This Row],[Subcategory]],categories[Subcategory],categories[Category],"Add Subcategory")</f>
        <v>Variable</v>
      </c>
      <c r="J467" s="3" t="str">
        <f>_xlfn.XLOOKUP(Transactions[[#This Row],[Subcategory]],categories[Subcategory],categories[Category Type],"Add Subcategory")</f>
        <v>Income</v>
      </c>
      <c r="M467" t="s">
        <v>60</v>
      </c>
    </row>
    <row r="468" spans="2:13" x14ac:dyDescent="0.35">
      <c r="B468" t="s">
        <v>18</v>
      </c>
      <c r="C468" s="1">
        <v>45931</v>
      </c>
      <c r="D468" t="s">
        <v>19</v>
      </c>
      <c r="E468" s="2">
        <v>5</v>
      </c>
      <c r="F468" s="2"/>
      <c r="G468" s="3">
        <f>Transactions[[#This Row],[Credit (Income)]]-Transactions[[#This Row],[Debit (Spend)]]</f>
        <v>-5</v>
      </c>
      <c r="H468" t="s">
        <v>20</v>
      </c>
      <c r="I468" s="3" t="str">
        <f>_xlfn.XLOOKUP(Transactions[[#This Row],[Subcategory]],categories[Subcategory],categories[Category],"Add Subcategory")</f>
        <v>Dining Out</v>
      </c>
      <c r="J468" s="3" t="str">
        <f>_xlfn.XLOOKUP(Transactions[[#This Row],[Subcategory]],categories[Subcategory],categories[Category Type],"Add Subcategory")</f>
        <v>Expense</v>
      </c>
      <c r="M468" t="s">
        <v>20</v>
      </c>
    </row>
    <row r="469" spans="2:13" x14ac:dyDescent="0.35">
      <c r="B469" t="s">
        <v>18</v>
      </c>
      <c r="C469" s="1">
        <v>45933</v>
      </c>
      <c r="D469" t="s">
        <v>19</v>
      </c>
      <c r="E469" s="2">
        <v>5</v>
      </c>
      <c r="F469" s="2"/>
      <c r="G469" s="3">
        <f>Transactions[[#This Row],[Credit (Income)]]-Transactions[[#This Row],[Debit (Spend)]]</f>
        <v>-5</v>
      </c>
      <c r="H469" t="s">
        <v>20</v>
      </c>
      <c r="I469" s="3" t="str">
        <f>_xlfn.XLOOKUP(Transactions[[#This Row],[Subcategory]],categories[Subcategory],categories[Category],"Add Subcategory")</f>
        <v>Dining Out</v>
      </c>
      <c r="J469" s="3" t="str">
        <f>_xlfn.XLOOKUP(Transactions[[#This Row],[Subcategory]],categories[Subcategory],categories[Category Type],"Add Subcategory")</f>
        <v>Expense</v>
      </c>
      <c r="M469" t="s">
        <v>20</v>
      </c>
    </row>
    <row r="470" spans="2:13" x14ac:dyDescent="0.35">
      <c r="B470" t="s">
        <v>12</v>
      </c>
      <c r="C470" s="1">
        <v>45933</v>
      </c>
      <c r="D470" t="s">
        <v>16</v>
      </c>
      <c r="E470" s="2"/>
      <c r="F470" s="2">
        <v>4000</v>
      </c>
      <c r="G470" s="3">
        <f>Transactions[[#This Row],[Credit (Income)]]-Transactions[[#This Row],[Debit (Spend)]]</f>
        <v>4000</v>
      </c>
      <c r="H470" t="s">
        <v>17</v>
      </c>
      <c r="I470" s="3" t="str">
        <f>_xlfn.XLOOKUP(Transactions[[#This Row],[Subcategory]],categories[Subcategory],categories[Category],"Add Subcategory")</f>
        <v>Fixed</v>
      </c>
      <c r="J470" s="3" t="str">
        <f>_xlfn.XLOOKUP(Transactions[[#This Row],[Subcategory]],categories[Subcategory],categories[Category Type],"Add Subcategory")</f>
        <v>Income</v>
      </c>
      <c r="M470" t="s">
        <v>17</v>
      </c>
    </row>
    <row r="471" spans="2:13" x14ac:dyDescent="0.35">
      <c r="B471" t="s">
        <v>9</v>
      </c>
      <c r="C471" s="1">
        <v>45933</v>
      </c>
      <c r="D471" t="s">
        <v>10</v>
      </c>
      <c r="E471" s="2"/>
      <c r="F471" s="2">
        <v>44</v>
      </c>
      <c r="G471" s="3">
        <f>Transactions[[#This Row],[Credit (Income)]]-Transactions[[#This Row],[Debit (Spend)]]</f>
        <v>44</v>
      </c>
      <c r="H471" t="s">
        <v>11</v>
      </c>
      <c r="I471" s="3" t="str">
        <f>_xlfn.XLOOKUP(Transactions[[#This Row],[Subcategory]],categories[Subcategory],categories[Category],"Add Subcategory")</f>
        <v>Variable</v>
      </c>
      <c r="J471" s="3" t="str">
        <f>_xlfn.XLOOKUP(Transactions[[#This Row],[Subcategory]],categories[Subcategory],categories[Category Type],"Add Subcategory")</f>
        <v>Income</v>
      </c>
      <c r="M471" t="s">
        <v>11</v>
      </c>
    </row>
    <row r="472" spans="2:13" x14ac:dyDescent="0.35">
      <c r="B472" t="s">
        <v>9</v>
      </c>
      <c r="C472" s="1">
        <v>45933</v>
      </c>
      <c r="D472" t="s">
        <v>15</v>
      </c>
      <c r="E472" s="2"/>
      <c r="F472" s="2">
        <v>1979</v>
      </c>
      <c r="G472" s="3">
        <f>Transactions[[#This Row],[Credit (Income)]]-Transactions[[#This Row],[Debit (Spend)]]</f>
        <v>1979</v>
      </c>
      <c r="H472" t="s">
        <v>15</v>
      </c>
      <c r="I472" s="3" t="str">
        <f>_xlfn.XLOOKUP(Transactions[[#This Row],[Subcategory]],categories[Subcategory],categories[Category],"Add Subcategory")</f>
        <v>Variable</v>
      </c>
      <c r="J472" s="3" t="str">
        <f>_xlfn.XLOOKUP(Transactions[[#This Row],[Subcategory]],categories[Subcategory],categories[Category Type],"Add Subcategory")</f>
        <v>Income</v>
      </c>
      <c r="M472" t="s">
        <v>15</v>
      </c>
    </row>
    <row r="473" spans="2:13" x14ac:dyDescent="0.35">
      <c r="B473" t="s">
        <v>18</v>
      </c>
      <c r="C473" s="1">
        <v>45934</v>
      </c>
      <c r="D473" t="s">
        <v>19</v>
      </c>
      <c r="E473" s="2">
        <v>5</v>
      </c>
      <c r="F473" s="2"/>
      <c r="G473" s="3">
        <f>Transactions[[#This Row],[Credit (Income)]]-Transactions[[#This Row],[Debit (Spend)]]</f>
        <v>-5</v>
      </c>
      <c r="H473" t="s">
        <v>20</v>
      </c>
      <c r="I473" s="3" t="str">
        <f>_xlfn.XLOOKUP(Transactions[[#This Row],[Subcategory]],categories[Subcategory],categories[Category],"Add Subcategory")</f>
        <v>Dining Out</v>
      </c>
      <c r="J473" s="3" t="str">
        <f>_xlfn.XLOOKUP(Transactions[[#This Row],[Subcategory]],categories[Subcategory],categories[Category Type],"Add Subcategory")</f>
        <v>Expense</v>
      </c>
      <c r="M473" t="s">
        <v>20</v>
      </c>
    </row>
    <row r="474" spans="2:13" x14ac:dyDescent="0.35">
      <c r="B474" t="s">
        <v>12</v>
      </c>
      <c r="C474" s="1">
        <v>45936</v>
      </c>
      <c r="D474" t="s">
        <v>21</v>
      </c>
      <c r="E474" s="2">
        <v>900</v>
      </c>
      <c r="F474" s="2"/>
      <c r="G474" s="3">
        <f>Transactions[[#This Row],[Credit (Income)]]-Transactions[[#This Row],[Debit (Spend)]]</f>
        <v>-900</v>
      </c>
      <c r="H474" t="s">
        <v>22</v>
      </c>
      <c r="I474" s="3" t="str">
        <f>_xlfn.XLOOKUP(Transactions[[#This Row],[Subcategory]],categories[Subcategory],categories[Category],"Add Subcategory")</f>
        <v>Living Expenses</v>
      </c>
      <c r="J474" s="3" t="str">
        <f>_xlfn.XLOOKUP(Transactions[[#This Row],[Subcategory]],categories[Subcategory],categories[Category Type],"Add Subcategory")</f>
        <v>Expense</v>
      </c>
      <c r="M474" t="s">
        <v>22</v>
      </c>
    </row>
    <row r="475" spans="2:13" x14ac:dyDescent="0.35">
      <c r="B475" t="s">
        <v>12</v>
      </c>
      <c r="C475" s="1">
        <v>45936</v>
      </c>
      <c r="D475" t="s">
        <v>23</v>
      </c>
      <c r="E475" s="2">
        <v>150</v>
      </c>
      <c r="F475" s="2"/>
      <c r="G475" s="3">
        <f>Transactions[[#This Row],[Credit (Income)]]-Transactions[[#This Row],[Debit (Spend)]]</f>
        <v>-150</v>
      </c>
      <c r="H475" t="s">
        <v>24</v>
      </c>
      <c r="I475" s="3" t="str">
        <f>_xlfn.XLOOKUP(Transactions[[#This Row],[Subcategory]],categories[Subcategory],categories[Category],"Add Subcategory")</f>
        <v>Debt Repayment</v>
      </c>
      <c r="J475" s="3" t="str">
        <f>_xlfn.XLOOKUP(Transactions[[#This Row],[Subcategory]],categories[Subcategory],categories[Category Type],"Add Subcategory")</f>
        <v>Expense</v>
      </c>
      <c r="M475" t="s">
        <v>24</v>
      </c>
    </row>
    <row r="476" spans="2:13" x14ac:dyDescent="0.35">
      <c r="B476" t="s">
        <v>18</v>
      </c>
      <c r="C476" s="1">
        <v>45936</v>
      </c>
      <c r="D476" t="s">
        <v>19</v>
      </c>
      <c r="E476" s="2">
        <v>5</v>
      </c>
      <c r="F476" s="2"/>
      <c r="G476" s="3">
        <f>Transactions[[#This Row],[Credit (Income)]]-Transactions[[#This Row],[Debit (Spend)]]</f>
        <v>-5</v>
      </c>
      <c r="H476" t="s">
        <v>20</v>
      </c>
      <c r="I476" s="3" t="str">
        <f>_xlfn.XLOOKUP(Transactions[[#This Row],[Subcategory]],categories[Subcategory],categories[Category],"Add Subcategory")</f>
        <v>Dining Out</v>
      </c>
      <c r="J476" s="3" t="str">
        <f>_xlfn.XLOOKUP(Transactions[[#This Row],[Subcategory]],categories[Subcategory],categories[Category Type],"Add Subcategory")</f>
        <v>Expense</v>
      </c>
      <c r="M476" t="s">
        <v>20</v>
      </c>
    </row>
    <row r="477" spans="2:13" x14ac:dyDescent="0.35">
      <c r="B477" t="s">
        <v>18</v>
      </c>
      <c r="C477" s="1">
        <v>45936</v>
      </c>
      <c r="D477" t="s">
        <v>19</v>
      </c>
      <c r="E477" s="2">
        <v>5</v>
      </c>
      <c r="F477" s="2"/>
      <c r="G477" s="3">
        <f>Transactions[[#This Row],[Credit (Income)]]-Transactions[[#This Row],[Debit (Spend)]]</f>
        <v>-5</v>
      </c>
      <c r="H477" t="s">
        <v>20</v>
      </c>
      <c r="I477" s="3" t="str">
        <f>_xlfn.XLOOKUP(Transactions[[#This Row],[Subcategory]],categories[Subcategory],categories[Category],"Add Subcategory")</f>
        <v>Dining Out</v>
      </c>
      <c r="J477" s="3" t="str">
        <f>_xlfn.XLOOKUP(Transactions[[#This Row],[Subcategory]],categories[Subcategory],categories[Category Type],"Add Subcategory")</f>
        <v>Expense</v>
      </c>
      <c r="M477" t="s">
        <v>20</v>
      </c>
    </row>
    <row r="478" spans="2:13" x14ac:dyDescent="0.35">
      <c r="B478" t="s">
        <v>18</v>
      </c>
      <c r="C478" s="1">
        <v>45937</v>
      </c>
      <c r="D478" t="s">
        <v>19</v>
      </c>
      <c r="E478" s="2">
        <v>5</v>
      </c>
      <c r="F478" s="2"/>
      <c r="G478" s="3">
        <f>Transactions[[#This Row],[Credit (Income)]]-Transactions[[#This Row],[Debit (Spend)]]</f>
        <v>-5</v>
      </c>
      <c r="H478" t="s">
        <v>20</v>
      </c>
      <c r="I478" s="3" t="str">
        <f>_xlfn.XLOOKUP(Transactions[[#This Row],[Subcategory]],categories[Subcategory],categories[Category],"Add Subcategory")</f>
        <v>Dining Out</v>
      </c>
      <c r="J478" s="3" t="str">
        <f>_xlfn.XLOOKUP(Transactions[[#This Row],[Subcategory]],categories[Subcategory],categories[Category Type],"Add Subcategory")</f>
        <v>Expense</v>
      </c>
      <c r="M478" t="s">
        <v>20</v>
      </c>
    </row>
    <row r="479" spans="2:13" x14ac:dyDescent="0.35">
      <c r="B479" t="s">
        <v>18</v>
      </c>
      <c r="C479" s="1">
        <v>45938</v>
      </c>
      <c r="D479" t="s">
        <v>19</v>
      </c>
      <c r="E479" s="2">
        <v>5</v>
      </c>
      <c r="F479" s="2"/>
      <c r="G479" s="3">
        <f>Transactions[[#This Row],[Credit (Income)]]-Transactions[[#This Row],[Debit (Spend)]]</f>
        <v>-5</v>
      </c>
      <c r="H479" t="s">
        <v>20</v>
      </c>
      <c r="I479" s="3" t="str">
        <f>_xlfn.XLOOKUP(Transactions[[#This Row],[Subcategory]],categories[Subcategory],categories[Category],"Add Subcategory")</f>
        <v>Dining Out</v>
      </c>
      <c r="J479" s="3" t="str">
        <f>_xlfn.XLOOKUP(Transactions[[#This Row],[Subcategory]],categories[Subcategory],categories[Category Type],"Add Subcategory")</f>
        <v>Expense</v>
      </c>
      <c r="M479" t="s">
        <v>20</v>
      </c>
    </row>
    <row r="480" spans="2:13" x14ac:dyDescent="0.35">
      <c r="B480" t="s">
        <v>18</v>
      </c>
      <c r="C480" s="1">
        <v>45938</v>
      </c>
      <c r="D480" t="s">
        <v>25</v>
      </c>
      <c r="E480" s="2">
        <v>105</v>
      </c>
      <c r="F480" s="2"/>
      <c r="G480" s="3">
        <f>Transactions[[#This Row],[Credit (Income)]]-Transactions[[#This Row],[Debit (Spend)]]</f>
        <v>-105</v>
      </c>
      <c r="H480" t="s">
        <v>26</v>
      </c>
      <c r="I480" s="3" t="str">
        <f>_xlfn.XLOOKUP(Transactions[[#This Row],[Subcategory]],categories[Subcategory],categories[Category],"Add Subcategory")</f>
        <v>Living Expenses</v>
      </c>
      <c r="J480" s="3" t="str">
        <f>_xlfn.XLOOKUP(Transactions[[#This Row],[Subcategory]],categories[Subcategory],categories[Category Type],"Add Subcategory")</f>
        <v>Expense</v>
      </c>
      <c r="M480" t="s">
        <v>26</v>
      </c>
    </row>
    <row r="481" spans="2:13" x14ac:dyDescent="0.35">
      <c r="B481" t="s">
        <v>12</v>
      </c>
      <c r="C481" s="1">
        <v>45941</v>
      </c>
      <c r="D481" t="s">
        <v>27</v>
      </c>
      <c r="E481" s="2">
        <v>59</v>
      </c>
      <c r="F481" s="2"/>
      <c r="G481" s="3">
        <f>Transactions[[#This Row],[Credit (Income)]]-Transactions[[#This Row],[Debit (Spend)]]</f>
        <v>-59</v>
      </c>
      <c r="H481" t="s">
        <v>28</v>
      </c>
      <c r="I481" s="3" t="str">
        <f>_xlfn.XLOOKUP(Transactions[[#This Row],[Subcategory]],categories[Subcategory],categories[Category],"Add Subcategory")</f>
        <v>Living Expenses</v>
      </c>
      <c r="J481" s="3" t="str">
        <f>_xlfn.XLOOKUP(Transactions[[#This Row],[Subcategory]],categories[Subcategory],categories[Category Type],"Add Subcategory")</f>
        <v>Expense</v>
      </c>
      <c r="M481" t="s">
        <v>28</v>
      </c>
    </row>
    <row r="482" spans="2:13" x14ac:dyDescent="0.35">
      <c r="B482" t="s">
        <v>18</v>
      </c>
      <c r="C482" s="1">
        <v>45941</v>
      </c>
      <c r="D482" t="s">
        <v>19</v>
      </c>
      <c r="E482" s="2">
        <v>5</v>
      </c>
      <c r="F482" s="2"/>
      <c r="G482" s="3">
        <f>Transactions[[#This Row],[Credit (Income)]]-Transactions[[#This Row],[Debit (Spend)]]</f>
        <v>-5</v>
      </c>
      <c r="H482" t="s">
        <v>20</v>
      </c>
      <c r="I482" s="3" t="str">
        <f>_xlfn.XLOOKUP(Transactions[[#This Row],[Subcategory]],categories[Subcategory],categories[Category],"Add Subcategory")</f>
        <v>Dining Out</v>
      </c>
      <c r="J482" s="3" t="str">
        <f>_xlfn.XLOOKUP(Transactions[[#This Row],[Subcategory]],categories[Subcategory],categories[Category Type],"Add Subcategory")</f>
        <v>Expense</v>
      </c>
      <c r="M482" t="s">
        <v>20</v>
      </c>
    </row>
    <row r="483" spans="2:13" x14ac:dyDescent="0.35">
      <c r="B483" t="s">
        <v>18</v>
      </c>
      <c r="C483" s="1">
        <v>45942</v>
      </c>
      <c r="D483" t="s">
        <v>19</v>
      </c>
      <c r="E483" s="2">
        <v>5</v>
      </c>
      <c r="F483" s="2"/>
      <c r="G483" s="3">
        <f>Transactions[[#This Row],[Credit (Income)]]-Transactions[[#This Row],[Debit (Spend)]]</f>
        <v>-5</v>
      </c>
      <c r="H483" t="s">
        <v>20</v>
      </c>
      <c r="I483" s="3" t="str">
        <f>_xlfn.XLOOKUP(Transactions[[#This Row],[Subcategory]],categories[Subcategory],categories[Category],"Add Subcategory")</f>
        <v>Dining Out</v>
      </c>
      <c r="J483" s="3" t="str">
        <f>_xlfn.XLOOKUP(Transactions[[#This Row],[Subcategory]],categories[Subcategory],categories[Category Type],"Add Subcategory")</f>
        <v>Expense</v>
      </c>
      <c r="M483" t="s">
        <v>20</v>
      </c>
    </row>
    <row r="484" spans="2:13" x14ac:dyDescent="0.35">
      <c r="B484" t="s">
        <v>18</v>
      </c>
      <c r="C484" s="1">
        <v>45943</v>
      </c>
      <c r="D484" t="s">
        <v>29</v>
      </c>
      <c r="E484" s="2">
        <v>86.399999999999977</v>
      </c>
      <c r="F484" s="2"/>
      <c r="G484" s="3">
        <f>Transactions[[#This Row],[Credit (Income)]]-Transactions[[#This Row],[Debit (Spend)]]</f>
        <v>-86.399999999999977</v>
      </c>
      <c r="H484" t="s">
        <v>30</v>
      </c>
      <c r="I484" s="3" t="str">
        <f>_xlfn.XLOOKUP(Transactions[[#This Row],[Subcategory]],categories[Subcategory],categories[Category],"Add Subcategory")</f>
        <v>Transport</v>
      </c>
      <c r="J484" s="3" t="str">
        <f>_xlfn.XLOOKUP(Transactions[[#This Row],[Subcategory]],categories[Subcategory],categories[Category Type],"Add Subcategory")</f>
        <v>Expense</v>
      </c>
      <c r="M484" t="s">
        <v>30</v>
      </c>
    </row>
    <row r="485" spans="2:13" x14ac:dyDescent="0.35">
      <c r="B485" t="s">
        <v>18</v>
      </c>
      <c r="C485" s="1">
        <v>45943</v>
      </c>
      <c r="D485" t="s">
        <v>19</v>
      </c>
      <c r="E485" s="2">
        <v>5</v>
      </c>
      <c r="F485" s="2"/>
      <c r="G485" s="3">
        <f>Transactions[[#This Row],[Credit (Income)]]-Transactions[[#This Row],[Debit (Spend)]]</f>
        <v>-5</v>
      </c>
      <c r="H485" t="s">
        <v>20</v>
      </c>
      <c r="I485" s="3" t="str">
        <f>_xlfn.XLOOKUP(Transactions[[#This Row],[Subcategory]],categories[Subcategory],categories[Category],"Add Subcategory")</f>
        <v>Dining Out</v>
      </c>
      <c r="J485" s="3" t="str">
        <f>_xlfn.XLOOKUP(Transactions[[#This Row],[Subcategory]],categories[Subcategory],categories[Category Type],"Add Subcategory")</f>
        <v>Expense</v>
      </c>
      <c r="M485" t="s">
        <v>20</v>
      </c>
    </row>
    <row r="486" spans="2:13" x14ac:dyDescent="0.35">
      <c r="B486" t="s">
        <v>18</v>
      </c>
      <c r="C486" s="1">
        <v>45944</v>
      </c>
      <c r="D486" t="s">
        <v>19</v>
      </c>
      <c r="E486" s="2">
        <v>5</v>
      </c>
      <c r="F486" s="2"/>
      <c r="G486" s="3">
        <f>Transactions[[#This Row],[Credit (Income)]]-Transactions[[#This Row],[Debit (Spend)]]</f>
        <v>-5</v>
      </c>
      <c r="H486" t="s">
        <v>20</v>
      </c>
      <c r="I486" s="3" t="str">
        <f>_xlfn.XLOOKUP(Transactions[[#This Row],[Subcategory]],categories[Subcategory],categories[Category],"Add Subcategory")</f>
        <v>Dining Out</v>
      </c>
      <c r="J486" s="3" t="str">
        <f>_xlfn.XLOOKUP(Transactions[[#This Row],[Subcategory]],categories[Subcategory],categories[Category Type],"Add Subcategory")</f>
        <v>Expense</v>
      </c>
      <c r="M486" t="s">
        <v>20</v>
      </c>
    </row>
    <row r="487" spans="2:13" x14ac:dyDescent="0.35">
      <c r="B487" t="s">
        <v>18</v>
      </c>
      <c r="C487" s="1">
        <v>45945</v>
      </c>
      <c r="D487" t="s">
        <v>25</v>
      </c>
      <c r="E487" s="2">
        <v>143.9</v>
      </c>
      <c r="F487" s="2"/>
      <c r="G487" s="3">
        <f>Transactions[[#This Row],[Credit (Income)]]-Transactions[[#This Row],[Debit (Spend)]]</f>
        <v>-143.9</v>
      </c>
      <c r="H487" t="s">
        <v>26</v>
      </c>
      <c r="I487" s="3" t="str">
        <f>_xlfn.XLOOKUP(Transactions[[#This Row],[Subcategory]],categories[Subcategory],categories[Category],"Add Subcategory")</f>
        <v>Living Expenses</v>
      </c>
      <c r="J487" s="3" t="str">
        <f>_xlfn.XLOOKUP(Transactions[[#This Row],[Subcategory]],categories[Subcategory],categories[Category Type],"Add Subcategory")</f>
        <v>Expense</v>
      </c>
      <c r="M487" t="s">
        <v>26</v>
      </c>
    </row>
    <row r="488" spans="2:13" x14ac:dyDescent="0.35">
      <c r="B488" t="s">
        <v>18</v>
      </c>
      <c r="C488" s="1">
        <v>45945</v>
      </c>
      <c r="D488" t="s">
        <v>19</v>
      </c>
      <c r="E488" s="2">
        <v>5</v>
      </c>
      <c r="F488" s="2"/>
      <c r="G488" s="3">
        <f>Transactions[[#This Row],[Credit (Income)]]-Transactions[[#This Row],[Debit (Spend)]]</f>
        <v>-5</v>
      </c>
      <c r="H488" t="s">
        <v>20</v>
      </c>
      <c r="I488" s="3" t="str">
        <f>_xlfn.XLOOKUP(Transactions[[#This Row],[Subcategory]],categories[Subcategory],categories[Category],"Add Subcategory")</f>
        <v>Dining Out</v>
      </c>
      <c r="J488" s="3" t="str">
        <f>_xlfn.XLOOKUP(Transactions[[#This Row],[Subcategory]],categories[Subcategory],categories[Category Type],"Add Subcategory")</f>
        <v>Expense</v>
      </c>
      <c r="M488" t="s">
        <v>20</v>
      </c>
    </row>
    <row r="489" spans="2:13" x14ac:dyDescent="0.35">
      <c r="B489" t="s">
        <v>18</v>
      </c>
      <c r="C489" s="1">
        <v>45946</v>
      </c>
      <c r="D489" t="s">
        <v>19</v>
      </c>
      <c r="E489" s="2">
        <v>5</v>
      </c>
      <c r="F489" s="2"/>
      <c r="G489" s="3">
        <f>Transactions[[#This Row],[Credit (Income)]]-Transactions[[#This Row],[Debit (Spend)]]</f>
        <v>-5</v>
      </c>
      <c r="H489" t="s">
        <v>20</v>
      </c>
      <c r="I489" s="3" t="str">
        <f>_xlfn.XLOOKUP(Transactions[[#This Row],[Subcategory]],categories[Subcategory],categories[Category],"Add Subcategory")</f>
        <v>Dining Out</v>
      </c>
      <c r="J489" s="3" t="str">
        <f>_xlfn.XLOOKUP(Transactions[[#This Row],[Subcategory]],categories[Subcategory],categories[Category Type],"Add Subcategory")</f>
        <v>Expense</v>
      </c>
      <c r="M489" t="s">
        <v>20</v>
      </c>
    </row>
    <row r="490" spans="2:13" x14ac:dyDescent="0.35">
      <c r="B490" t="s">
        <v>18</v>
      </c>
      <c r="C490" s="1">
        <v>45946</v>
      </c>
      <c r="D490" t="s">
        <v>31</v>
      </c>
      <c r="E490" s="2">
        <v>48.8</v>
      </c>
      <c r="F490" s="2"/>
      <c r="G490" s="3">
        <f>Transactions[[#This Row],[Credit (Income)]]-Transactions[[#This Row],[Debit (Spend)]]</f>
        <v>-48.8</v>
      </c>
      <c r="H490" t="s">
        <v>32</v>
      </c>
      <c r="I490" s="3" t="str">
        <f>_xlfn.XLOOKUP(Transactions[[#This Row],[Subcategory]],categories[Subcategory],categories[Category],"Add Subcategory")</f>
        <v>Discretionary</v>
      </c>
      <c r="J490" s="3" t="str">
        <f>_xlfn.XLOOKUP(Transactions[[#This Row],[Subcategory]],categories[Subcategory],categories[Category Type],"Add Subcategory")</f>
        <v>Expense</v>
      </c>
      <c r="M490" t="s">
        <v>32</v>
      </c>
    </row>
    <row r="491" spans="2:13" x14ac:dyDescent="0.35">
      <c r="B491" t="s">
        <v>18</v>
      </c>
      <c r="C491" s="1">
        <v>45946</v>
      </c>
      <c r="D491" t="s">
        <v>33</v>
      </c>
      <c r="E491" s="2">
        <v>106.70000000000002</v>
      </c>
      <c r="F491" s="2"/>
      <c r="G491" s="3">
        <f>Transactions[[#This Row],[Credit (Income)]]-Transactions[[#This Row],[Debit (Spend)]]</f>
        <v>-106.70000000000002</v>
      </c>
      <c r="H491" t="s">
        <v>34</v>
      </c>
      <c r="I491" s="3" t="str">
        <f>_xlfn.XLOOKUP(Transactions[[#This Row],[Subcategory]],categories[Subcategory],categories[Category],"Add Subcategory")</f>
        <v>Discretionary</v>
      </c>
      <c r="J491" s="3" t="str">
        <f>_xlfn.XLOOKUP(Transactions[[#This Row],[Subcategory]],categories[Subcategory],categories[Category Type],"Add Subcategory")</f>
        <v>Expense</v>
      </c>
      <c r="M491" t="s">
        <v>34</v>
      </c>
    </row>
    <row r="492" spans="2:13" x14ac:dyDescent="0.35">
      <c r="B492" t="s">
        <v>12</v>
      </c>
      <c r="C492" s="1">
        <v>45946</v>
      </c>
      <c r="D492" t="s">
        <v>13</v>
      </c>
      <c r="E492" s="2">
        <v>100</v>
      </c>
      <c r="F492" s="2"/>
      <c r="G492" s="3">
        <f>Transactions[[#This Row],[Credit (Income)]]-Transactions[[#This Row],[Debit (Spend)]]</f>
        <v>-100</v>
      </c>
      <c r="H492" t="s">
        <v>14</v>
      </c>
      <c r="I492" s="3" t="str">
        <f>_xlfn.XLOOKUP(Transactions[[#This Row],[Subcategory]],categories[Subcategory],categories[Category],"Add Subcategory")</f>
        <v>Transfer</v>
      </c>
      <c r="J492" s="3" t="str">
        <f>_xlfn.XLOOKUP(Transactions[[#This Row],[Subcategory]],categories[Subcategory],categories[Category Type],"Add Subcategory")</f>
        <v>Not Reported</v>
      </c>
      <c r="M492" t="s">
        <v>14</v>
      </c>
    </row>
    <row r="493" spans="2:13" x14ac:dyDescent="0.35">
      <c r="B493" t="s">
        <v>18</v>
      </c>
      <c r="C493" s="1">
        <v>45946</v>
      </c>
      <c r="D493" t="s">
        <v>35</v>
      </c>
      <c r="E493" s="2">
        <v>61.1</v>
      </c>
      <c r="F493" s="2"/>
      <c r="G493" s="3">
        <f>Transactions[[#This Row],[Credit (Income)]]-Transactions[[#This Row],[Debit (Spend)]]</f>
        <v>-61.1</v>
      </c>
      <c r="H493" t="s">
        <v>36</v>
      </c>
      <c r="I493" s="3" t="str">
        <f>_xlfn.XLOOKUP(Transactions[[#This Row],[Subcategory]],categories[Subcategory],categories[Category],"Add Subcategory")</f>
        <v>Dining Out</v>
      </c>
      <c r="J493" s="3" t="str">
        <f>_xlfn.XLOOKUP(Transactions[[#This Row],[Subcategory]],categories[Subcategory],categories[Category Type],"Add Subcategory")</f>
        <v>Expense</v>
      </c>
      <c r="M493" t="s">
        <v>36</v>
      </c>
    </row>
    <row r="494" spans="2:13" x14ac:dyDescent="0.35">
      <c r="B494" t="s">
        <v>18</v>
      </c>
      <c r="C494" s="1">
        <v>45947</v>
      </c>
      <c r="D494" t="s">
        <v>37</v>
      </c>
      <c r="E494" s="2">
        <v>37.200000000000003</v>
      </c>
      <c r="F494" s="2"/>
      <c r="G494" s="3">
        <f>Transactions[[#This Row],[Credit (Income)]]-Transactions[[#This Row],[Debit (Spend)]]</f>
        <v>-37.200000000000003</v>
      </c>
      <c r="H494" t="s">
        <v>38</v>
      </c>
      <c r="I494" s="3" t="str">
        <f>_xlfn.XLOOKUP(Transactions[[#This Row],[Subcategory]],categories[Subcategory],categories[Category],"Add Subcategory")</f>
        <v>Transport</v>
      </c>
      <c r="J494" s="3" t="str">
        <f>_xlfn.XLOOKUP(Transactions[[#This Row],[Subcategory]],categories[Subcategory],categories[Category Type],"Add Subcategory")</f>
        <v>Expense</v>
      </c>
      <c r="M494" t="s">
        <v>38</v>
      </c>
    </row>
    <row r="495" spans="2:13" x14ac:dyDescent="0.35">
      <c r="B495" t="s">
        <v>12</v>
      </c>
      <c r="C495" s="1">
        <v>45948</v>
      </c>
      <c r="D495" t="s">
        <v>39</v>
      </c>
      <c r="E495" s="2">
        <v>30</v>
      </c>
      <c r="F495" s="2"/>
      <c r="G495" s="3">
        <f>Transactions[[#This Row],[Credit (Income)]]-Transactions[[#This Row],[Debit (Spend)]]</f>
        <v>-30</v>
      </c>
      <c r="H495" t="s">
        <v>40</v>
      </c>
      <c r="I495" s="3" t="str">
        <f>_xlfn.XLOOKUP(Transactions[[#This Row],[Subcategory]],categories[Subcategory],categories[Category],"Add Subcategory")</f>
        <v>Discretionary</v>
      </c>
      <c r="J495" s="3" t="str">
        <f>_xlfn.XLOOKUP(Transactions[[#This Row],[Subcategory]],categories[Subcategory],categories[Category Type],"Add Subcategory")</f>
        <v>Expense</v>
      </c>
      <c r="M495" t="s">
        <v>40</v>
      </c>
    </row>
    <row r="496" spans="2:13" x14ac:dyDescent="0.35">
      <c r="B496" t="s">
        <v>18</v>
      </c>
      <c r="C496" s="1">
        <v>45948</v>
      </c>
      <c r="D496" t="s">
        <v>19</v>
      </c>
      <c r="E496" s="2">
        <v>5</v>
      </c>
      <c r="F496" s="2"/>
      <c r="G496" s="3">
        <f>Transactions[[#This Row],[Credit (Income)]]-Transactions[[#This Row],[Debit (Spend)]]</f>
        <v>-5</v>
      </c>
      <c r="H496" t="s">
        <v>20</v>
      </c>
      <c r="I496" s="3" t="str">
        <f>_xlfn.XLOOKUP(Transactions[[#This Row],[Subcategory]],categories[Subcategory],categories[Category],"Add Subcategory")</f>
        <v>Dining Out</v>
      </c>
      <c r="J496" s="3" t="str">
        <f>_xlfn.XLOOKUP(Transactions[[#This Row],[Subcategory]],categories[Subcategory],categories[Category Type],"Add Subcategory")</f>
        <v>Expense</v>
      </c>
      <c r="M496" t="s">
        <v>20</v>
      </c>
    </row>
    <row r="497" spans="2:13" x14ac:dyDescent="0.35">
      <c r="B497" t="s">
        <v>18</v>
      </c>
      <c r="C497" s="1">
        <v>45949</v>
      </c>
      <c r="D497" t="s">
        <v>19</v>
      </c>
      <c r="E497" s="2">
        <v>5</v>
      </c>
      <c r="F497" s="2"/>
      <c r="G497" s="3">
        <f>Transactions[[#This Row],[Credit (Income)]]-Transactions[[#This Row],[Debit (Spend)]]</f>
        <v>-5</v>
      </c>
      <c r="H497" t="s">
        <v>20</v>
      </c>
      <c r="I497" s="3" t="str">
        <f>_xlfn.XLOOKUP(Transactions[[#This Row],[Subcategory]],categories[Subcategory],categories[Category],"Add Subcategory")</f>
        <v>Dining Out</v>
      </c>
      <c r="J497" s="3" t="str">
        <f>_xlfn.XLOOKUP(Transactions[[#This Row],[Subcategory]],categories[Subcategory],categories[Category Type],"Add Subcategory")</f>
        <v>Expense</v>
      </c>
      <c r="M497" t="s">
        <v>20</v>
      </c>
    </row>
    <row r="498" spans="2:13" x14ac:dyDescent="0.35">
      <c r="B498" t="s">
        <v>12</v>
      </c>
      <c r="C498" s="1">
        <v>45949</v>
      </c>
      <c r="D498" t="s">
        <v>55</v>
      </c>
      <c r="E498" s="2">
        <v>75</v>
      </c>
      <c r="F498" s="2"/>
      <c r="G498" s="3">
        <f>Transactions[[#This Row],[Credit (Income)]]-Transactions[[#This Row],[Debit (Spend)]]</f>
        <v>-75</v>
      </c>
      <c r="H498" t="s">
        <v>56</v>
      </c>
      <c r="I498" s="3" t="str">
        <f>_xlfn.XLOOKUP(Transactions[[#This Row],[Subcategory]],categories[Subcategory],categories[Category],"Add Subcategory")</f>
        <v>Medical</v>
      </c>
      <c r="J498" s="3" t="str">
        <f>_xlfn.XLOOKUP(Transactions[[#This Row],[Subcategory]],categories[Subcategory],categories[Category Type],"Add Subcategory")</f>
        <v>Expense</v>
      </c>
      <c r="M498" t="s">
        <v>56</v>
      </c>
    </row>
    <row r="499" spans="2:13" x14ac:dyDescent="0.35">
      <c r="B499" t="s">
        <v>12</v>
      </c>
      <c r="C499" s="1">
        <v>45949</v>
      </c>
      <c r="D499" t="s">
        <v>43</v>
      </c>
      <c r="E499" s="2">
        <v>40</v>
      </c>
      <c r="F499" s="2"/>
      <c r="G499" s="3">
        <f>Transactions[[#This Row],[Credit (Income)]]-Transactions[[#This Row],[Debit (Spend)]]</f>
        <v>-40</v>
      </c>
      <c r="H499" t="s">
        <v>44</v>
      </c>
      <c r="I499" s="3" t="str">
        <f>_xlfn.XLOOKUP(Transactions[[#This Row],[Subcategory]],categories[Subcategory],categories[Category],"Add Subcategory")</f>
        <v>Living Expenses</v>
      </c>
      <c r="J499" s="3" t="str">
        <f>_xlfn.XLOOKUP(Transactions[[#This Row],[Subcategory]],categories[Subcategory],categories[Category Type],"Add Subcategory")</f>
        <v>Expense</v>
      </c>
      <c r="M499" t="s">
        <v>44</v>
      </c>
    </row>
    <row r="500" spans="2:13" x14ac:dyDescent="0.35">
      <c r="B500" t="s">
        <v>18</v>
      </c>
      <c r="C500" s="1">
        <v>45950</v>
      </c>
      <c r="D500" t="s">
        <v>45</v>
      </c>
      <c r="E500" s="2">
        <v>54.1</v>
      </c>
      <c r="F500" s="2"/>
      <c r="G500" s="3">
        <f>Transactions[[#This Row],[Credit (Income)]]-Transactions[[#This Row],[Debit (Spend)]]</f>
        <v>-54.1</v>
      </c>
      <c r="H500" t="s">
        <v>46</v>
      </c>
      <c r="I500" s="3" t="str">
        <f>_xlfn.XLOOKUP(Transactions[[#This Row],[Subcategory]],categories[Subcategory],categories[Category],"Add Subcategory")</f>
        <v>Discretionary</v>
      </c>
      <c r="J500" s="3" t="str">
        <f>_xlfn.XLOOKUP(Transactions[[#This Row],[Subcategory]],categories[Subcategory],categories[Category Type],"Add Subcategory")</f>
        <v>Expense</v>
      </c>
      <c r="M500" t="s">
        <v>46</v>
      </c>
    </row>
    <row r="501" spans="2:13" x14ac:dyDescent="0.35">
      <c r="B501" t="s">
        <v>18</v>
      </c>
      <c r="C501" s="1">
        <v>45950</v>
      </c>
      <c r="D501" t="s">
        <v>47</v>
      </c>
      <c r="E501" s="2">
        <v>35</v>
      </c>
      <c r="F501" s="2"/>
      <c r="G501" s="3">
        <f>Transactions[[#This Row],[Credit (Income)]]-Transactions[[#This Row],[Debit (Spend)]]</f>
        <v>-35</v>
      </c>
      <c r="H501" t="s">
        <v>32</v>
      </c>
      <c r="I501" s="3" t="str">
        <f>_xlfn.XLOOKUP(Transactions[[#This Row],[Subcategory]],categories[Subcategory],categories[Category],"Add Subcategory")</f>
        <v>Discretionary</v>
      </c>
      <c r="J501" s="3" t="str">
        <f>_xlfn.XLOOKUP(Transactions[[#This Row],[Subcategory]],categories[Subcategory],categories[Category Type],"Add Subcategory")</f>
        <v>Expense</v>
      </c>
      <c r="M501" t="s">
        <v>32</v>
      </c>
    </row>
    <row r="502" spans="2:13" x14ac:dyDescent="0.35">
      <c r="B502" t="s">
        <v>18</v>
      </c>
      <c r="C502" s="1">
        <v>45950</v>
      </c>
      <c r="D502" t="s">
        <v>19</v>
      </c>
      <c r="E502" s="2">
        <v>5</v>
      </c>
      <c r="F502" s="2"/>
      <c r="G502" s="3">
        <f>Transactions[[#This Row],[Credit (Income)]]-Transactions[[#This Row],[Debit (Spend)]]</f>
        <v>-5</v>
      </c>
      <c r="H502" t="s">
        <v>20</v>
      </c>
      <c r="I502" s="3" t="str">
        <f>_xlfn.XLOOKUP(Transactions[[#This Row],[Subcategory]],categories[Subcategory],categories[Category],"Add Subcategory")</f>
        <v>Dining Out</v>
      </c>
      <c r="J502" s="3" t="str">
        <f>_xlfn.XLOOKUP(Transactions[[#This Row],[Subcategory]],categories[Subcategory],categories[Category Type],"Add Subcategory")</f>
        <v>Expense</v>
      </c>
      <c r="M502" t="s">
        <v>20</v>
      </c>
    </row>
    <row r="503" spans="2:13" x14ac:dyDescent="0.35">
      <c r="B503" t="s">
        <v>18</v>
      </c>
      <c r="C503" s="1">
        <v>45951</v>
      </c>
      <c r="D503" t="s">
        <v>19</v>
      </c>
      <c r="E503" s="2">
        <v>5</v>
      </c>
      <c r="F503" s="2"/>
      <c r="G503" s="3">
        <f>Transactions[[#This Row],[Credit (Income)]]-Transactions[[#This Row],[Debit (Spend)]]</f>
        <v>-5</v>
      </c>
      <c r="H503" t="s">
        <v>20</v>
      </c>
      <c r="I503" s="3" t="str">
        <f>_xlfn.XLOOKUP(Transactions[[#This Row],[Subcategory]],categories[Subcategory],categories[Category],"Add Subcategory")</f>
        <v>Dining Out</v>
      </c>
      <c r="J503" s="3" t="str">
        <f>_xlfn.XLOOKUP(Transactions[[#This Row],[Subcategory]],categories[Subcategory],categories[Category Type],"Add Subcategory")</f>
        <v>Expense</v>
      </c>
      <c r="M503" t="s">
        <v>20</v>
      </c>
    </row>
    <row r="504" spans="2:13" x14ac:dyDescent="0.35">
      <c r="B504" t="s">
        <v>18</v>
      </c>
      <c r="C504" s="1">
        <v>45952</v>
      </c>
      <c r="D504" t="s">
        <v>19</v>
      </c>
      <c r="E504" s="2">
        <v>5</v>
      </c>
      <c r="F504" s="2"/>
      <c r="G504" s="3">
        <f>Transactions[[#This Row],[Credit (Income)]]-Transactions[[#This Row],[Debit (Spend)]]</f>
        <v>-5</v>
      </c>
      <c r="H504" t="s">
        <v>20</v>
      </c>
      <c r="I504" s="3" t="str">
        <f>_xlfn.XLOOKUP(Transactions[[#This Row],[Subcategory]],categories[Subcategory],categories[Category],"Add Subcategory")</f>
        <v>Dining Out</v>
      </c>
      <c r="J504" s="3" t="str">
        <f>_xlfn.XLOOKUP(Transactions[[#This Row],[Subcategory]],categories[Subcategory],categories[Category Type],"Add Subcategory")</f>
        <v>Expense</v>
      </c>
      <c r="M504" t="s">
        <v>20</v>
      </c>
    </row>
    <row r="505" spans="2:13" x14ac:dyDescent="0.35">
      <c r="B505" t="s">
        <v>18</v>
      </c>
      <c r="C505" s="1">
        <v>45952</v>
      </c>
      <c r="D505" t="s">
        <v>25</v>
      </c>
      <c r="E505" s="2">
        <v>178.9</v>
      </c>
      <c r="F505" s="2"/>
      <c r="G505" s="3">
        <f>Transactions[[#This Row],[Credit (Income)]]-Transactions[[#This Row],[Debit (Spend)]]</f>
        <v>-178.9</v>
      </c>
      <c r="H505" t="s">
        <v>26</v>
      </c>
      <c r="I505" s="3" t="str">
        <f>_xlfn.XLOOKUP(Transactions[[#This Row],[Subcategory]],categories[Subcategory],categories[Category],"Add Subcategory")</f>
        <v>Living Expenses</v>
      </c>
      <c r="J505" s="3" t="str">
        <f>_xlfn.XLOOKUP(Transactions[[#This Row],[Subcategory]],categories[Subcategory],categories[Category Type],"Add Subcategory")</f>
        <v>Expense</v>
      </c>
      <c r="M505" t="s">
        <v>26</v>
      </c>
    </row>
    <row r="506" spans="2:13" x14ac:dyDescent="0.35">
      <c r="B506" t="s">
        <v>18</v>
      </c>
      <c r="C506" s="1">
        <v>45953</v>
      </c>
      <c r="D506" t="s">
        <v>48</v>
      </c>
      <c r="E506" s="2">
        <v>46.2</v>
      </c>
      <c r="F506" s="2"/>
      <c r="G506" s="3">
        <f>Transactions[[#This Row],[Credit (Income)]]-Transactions[[#This Row],[Debit (Spend)]]</f>
        <v>-46.2</v>
      </c>
      <c r="H506" t="s">
        <v>36</v>
      </c>
      <c r="I506" s="3" t="str">
        <f>_xlfn.XLOOKUP(Transactions[[#This Row],[Subcategory]],categories[Subcategory],categories[Category],"Add Subcategory")</f>
        <v>Dining Out</v>
      </c>
      <c r="J506" s="3" t="str">
        <f>_xlfn.XLOOKUP(Transactions[[#This Row],[Subcategory]],categories[Subcategory],categories[Category Type],"Add Subcategory")</f>
        <v>Expense</v>
      </c>
      <c r="M506" t="s">
        <v>36</v>
      </c>
    </row>
    <row r="507" spans="2:13" x14ac:dyDescent="0.35">
      <c r="B507" t="s">
        <v>18</v>
      </c>
      <c r="C507" s="1">
        <v>45954</v>
      </c>
      <c r="D507" t="s">
        <v>49</v>
      </c>
      <c r="E507" s="2">
        <v>21.099999999999998</v>
      </c>
      <c r="F507" s="2"/>
      <c r="G507" s="3">
        <f>Transactions[[#This Row],[Credit (Income)]]-Transactions[[#This Row],[Debit (Spend)]]</f>
        <v>-21.099999999999998</v>
      </c>
      <c r="H507" t="s">
        <v>36</v>
      </c>
      <c r="I507" s="3" t="str">
        <f>_xlfn.XLOOKUP(Transactions[[#This Row],[Subcategory]],categories[Subcategory],categories[Category],"Add Subcategory")</f>
        <v>Dining Out</v>
      </c>
      <c r="J507" s="3" t="str">
        <f>_xlfn.XLOOKUP(Transactions[[#This Row],[Subcategory]],categories[Subcategory],categories[Category Type],"Add Subcategory")</f>
        <v>Expense</v>
      </c>
      <c r="M507" t="s">
        <v>36</v>
      </c>
    </row>
    <row r="508" spans="2:13" x14ac:dyDescent="0.35">
      <c r="B508" t="s">
        <v>12</v>
      </c>
      <c r="C508" s="1">
        <v>45955</v>
      </c>
      <c r="D508" t="s">
        <v>50</v>
      </c>
      <c r="E508" s="2">
        <v>55</v>
      </c>
      <c r="F508" s="2"/>
      <c r="G508" s="3">
        <f>Transactions[[#This Row],[Credit (Income)]]-Transactions[[#This Row],[Debit (Spend)]]</f>
        <v>-55</v>
      </c>
      <c r="H508" t="s">
        <v>51</v>
      </c>
      <c r="I508" s="3" t="str">
        <f>_xlfn.XLOOKUP(Transactions[[#This Row],[Subcategory]],categories[Subcategory],categories[Category],"Add Subcategory")</f>
        <v>Charity</v>
      </c>
      <c r="J508" s="3" t="str">
        <f>_xlfn.XLOOKUP(Transactions[[#This Row],[Subcategory]],categories[Subcategory],categories[Category Type],"Add Subcategory")</f>
        <v>Expense</v>
      </c>
      <c r="M508" t="s">
        <v>51</v>
      </c>
    </row>
    <row r="509" spans="2:13" x14ac:dyDescent="0.35">
      <c r="B509" t="s">
        <v>18</v>
      </c>
      <c r="C509" s="1">
        <v>45955</v>
      </c>
      <c r="D509" t="s">
        <v>29</v>
      </c>
      <c r="E509" s="2">
        <v>71.500000000000028</v>
      </c>
      <c r="F509" s="2"/>
      <c r="G509" s="3">
        <f>Transactions[[#This Row],[Credit (Income)]]-Transactions[[#This Row],[Debit (Spend)]]</f>
        <v>-71.500000000000028</v>
      </c>
      <c r="H509" t="s">
        <v>30</v>
      </c>
      <c r="I509" s="3" t="str">
        <f>_xlfn.XLOOKUP(Transactions[[#This Row],[Subcategory]],categories[Subcategory],categories[Category],"Add Subcategory")</f>
        <v>Transport</v>
      </c>
      <c r="J509" s="3" t="str">
        <f>_xlfn.XLOOKUP(Transactions[[#This Row],[Subcategory]],categories[Subcategory],categories[Category Type],"Add Subcategory")</f>
        <v>Expense</v>
      </c>
      <c r="M509" t="s">
        <v>30</v>
      </c>
    </row>
    <row r="510" spans="2:13" x14ac:dyDescent="0.35">
      <c r="B510" t="s">
        <v>18</v>
      </c>
      <c r="C510" s="1">
        <v>45955</v>
      </c>
      <c r="D510" t="s">
        <v>19</v>
      </c>
      <c r="E510" s="2">
        <v>5</v>
      </c>
      <c r="F510" s="2"/>
      <c r="G510" s="3">
        <f>Transactions[[#This Row],[Credit (Income)]]-Transactions[[#This Row],[Debit (Spend)]]</f>
        <v>-5</v>
      </c>
      <c r="H510" t="s">
        <v>20</v>
      </c>
      <c r="I510" s="3" t="str">
        <f>_xlfn.XLOOKUP(Transactions[[#This Row],[Subcategory]],categories[Subcategory],categories[Category],"Add Subcategory")</f>
        <v>Dining Out</v>
      </c>
      <c r="J510" s="3" t="str">
        <f>_xlfn.XLOOKUP(Transactions[[#This Row],[Subcategory]],categories[Subcategory],categories[Category Type],"Add Subcategory")</f>
        <v>Expense</v>
      </c>
      <c r="M510" t="s">
        <v>20</v>
      </c>
    </row>
    <row r="511" spans="2:13" x14ac:dyDescent="0.35">
      <c r="B511" t="s">
        <v>18</v>
      </c>
      <c r="C511" s="1">
        <v>45956</v>
      </c>
      <c r="D511" t="s">
        <v>19</v>
      </c>
      <c r="E511" s="2">
        <v>5</v>
      </c>
      <c r="F511" s="2"/>
      <c r="G511" s="3">
        <f>Transactions[[#This Row],[Credit (Income)]]-Transactions[[#This Row],[Debit (Spend)]]</f>
        <v>-5</v>
      </c>
      <c r="H511" t="s">
        <v>20</v>
      </c>
      <c r="I511" s="3" t="str">
        <f>_xlfn.XLOOKUP(Transactions[[#This Row],[Subcategory]],categories[Subcategory],categories[Category],"Add Subcategory")</f>
        <v>Dining Out</v>
      </c>
      <c r="J511" s="3" t="str">
        <f>_xlfn.XLOOKUP(Transactions[[#This Row],[Subcategory]],categories[Subcategory],categories[Category Type],"Add Subcategory")</f>
        <v>Expense</v>
      </c>
      <c r="M511" t="s">
        <v>20</v>
      </c>
    </row>
    <row r="512" spans="2:13" x14ac:dyDescent="0.35">
      <c r="B512" t="s">
        <v>18</v>
      </c>
      <c r="C512" s="1">
        <v>45957</v>
      </c>
      <c r="D512" t="s">
        <v>19</v>
      </c>
      <c r="E512" s="2">
        <v>5</v>
      </c>
      <c r="F512" s="2"/>
      <c r="G512" s="3">
        <f>Transactions[[#This Row],[Credit (Income)]]-Transactions[[#This Row],[Debit (Spend)]]</f>
        <v>-5</v>
      </c>
      <c r="H512" t="s">
        <v>20</v>
      </c>
      <c r="I512" s="3" t="str">
        <f>_xlfn.XLOOKUP(Transactions[[#This Row],[Subcategory]],categories[Subcategory],categories[Category],"Add Subcategory")</f>
        <v>Dining Out</v>
      </c>
      <c r="J512" s="3" t="str">
        <f>_xlfn.XLOOKUP(Transactions[[#This Row],[Subcategory]],categories[Subcategory],categories[Category Type],"Add Subcategory")</f>
        <v>Expense</v>
      </c>
      <c r="M512" t="s">
        <v>20</v>
      </c>
    </row>
    <row r="513" spans="2:13" x14ac:dyDescent="0.35">
      <c r="B513" t="s">
        <v>18</v>
      </c>
      <c r="C513" s="1">
        <v>45958</v>
      </c>
      <c r="D513" t="s">
        <v>19</v>
      </c>
      <c r="E513" s="2">
        <v>5</v>
      </c>
      <c r="F513" s="2"/>
      <c r="G513" s="3">
        <f>Transactions[[#This Row],[Credit (Income)]]-Transactions[[#This Row],[Debit (Spend)]]</f>
        <v>-5</v>
      </c>
      <c r="H513" t="s">
        <v>20</v>
      </c>
      <c r="I513" s="3" t="str">
        <f>_xlfn.XLOOKUP(Transactions[[#This Row],[Subcategory]],categories[Subcategory],categories[Category],"Add Subcategory")</f>
        <v>Dining Out</v>
      </c>
      <c r="J513" s="3" t="str">
        <f>_xlfn.XLOOKUP(Transactions[[#This Row],[Subcategory]],categories[Subcategory],categories[Category Type],"Add Subcategory")</f>
        <v>Expense</v>
      </c>
      <c r="M513" t="s">
        <v>20</v>
      </c>
    </row>
    <row r="514" spans="2:13" x14ac:dyDescent="0.35">
      <c r="B514" t="s">
        <v>18</v>
      </c>
      <c r="C514" s="1">
        <v>45959</v>
      </c>
      <c r="D514" t="s">
        <v>19</v>
      </c>
      <c r="E514" s="2">
        <v>5</v>
      </c>
      <c r="F514" s="2"/>
      <c r="G514" s="3">
        <f>Transactions[[#This Row],[Credit (Income)]]-Transactions[[#This Row],[Debit (Spend)]]</f>
        <v>-5</v>
      </c>
      <c r="H514" t="s">
        <v>20</v>
      </c>
      <c r="I514" s="3" t="str">
        <f>_xlfn.XLOOKUP(Transactions[[#This Row],[Subcategory]],categories[Subcategory],categories[Category],"Add Subcategory")</f>
        <v>Dining Out</v>
      </c>
      <c r="J514" s="3" t="str">
        <f>_xlfn.XLOOKUP(Transactions[[#This Row],[Subcategory]],categories[Subcategory],categories[Category Type],"Add Subcategory")</f>
        <v>Expense</v>
      </c>
      <c r="M514" t="s">
        <v>20</v>
      </c>
    </row>
    <row r="515" spans="2:13" x14ac:dyDescent="0.35">
      <c r="B515" t="s">
        <v>18</v>
      </c>
      <c r="C515" s="1">
        <v>45959</v>
      </c>
      <c r="D515" t="s">
        <v>25</v>
      </c>
      <c r="E515" s="2">
        <v>189</v>
      </c>
      <c r="F515" s="2"/>
      <c r="G515" s="3">
        <f>Transactions[[#This Row],[Credit (Income)]]-Transactions[[#This Row],[Debit (Spend)]]</f>
        <v>-189</v>
      </c>
      <c r="H515" t="s">
        <v>26</v>
      </c>
      <c r="I515" s="3" t="str">
        <f>_xlfn.XLOOKUP(Transactions[[#This Row],[Subcategory]],categories[Subcategory],categories[Category],"Add Subcategory")</f>
        <v>Living Expenses</v>
      </c>
      <c r="J515" s="3" t="str">
        <f>_xlfn.XLOOKUP(Transactions[[#This Row],[Subcategory]],categories[Subcategory],categories[Category Type],"Add Subcategory")</f>
        <v>Expense</v>
      </c>
      <c r="M515" t="s">
        <v>26</v>
      </c>
    </row>
    <row r="516" spans="2:13" x14ac:dyDescent="0.35">
      <c r="B516" t="s">
        <v>18</v>
      </c>
      <c r="C516" s="1">
        <v>45960</v>
      </c>
      <c r="D516" t="s">
        <v>52</v>
      </c>
      <c r="E516" s="2">
        <v>133.80000000000001</v>
      </c>
      <c r="F516" s="2"/>
      <c r="G516" s="3">
        <f>Transactions[[#This Row],[Credit (Income)]]-Transactions[[#This Row],[Debit (Spend)]]</f>
        <v>-133.80000000000001</v>
      </c>
      <c r="H516" t="s">
        <v>34</v>
      </c>
      <c r="I516" s="3" t="str">
        <f>_xlfn.XLOOKUP(Transactions[[#This Row],[Subcategory]],categories[Subcategory],categories[Category],"Add Subcategory")</f>
        <v>Discretionary</v>
      </c>
      <c r="J516" s="3" t="str">
        <f>_xlfn.XLOOKUP(Transactions[[#This Row],[Subcategory]],categories[Subcategory],categories[Category Type],"Add Subcategory")</f>
        <v>Expense</v>
      </c>
      <c r="M516" t="s">
        <v>34</v>
      </c>
    </row>
    <row r="517" spans="2:13" x14ac:dyDescent="0.35">
      <c r="B517" t="s">
        <v>18</v>
      </c>
      <c r="C517" s="1">
        <v>45960</v>
      </c>
      <c r="D517" t="s">
        <v>53</v>
      </c>
      <c r="E517" s="2">
        <v>184.39999999999998</v>
      </c>
      <c r="F517" s="2"/>
      <c r="G517" s="3">
        <f>Transactions[[#This Row],[Credit (Income)]]-Transactions[[#This Row],[Debit (Spend)]]</f>
        <v>-184.39999999999998</v>
      </c>
      <c r="H517" t="s">
        <v>32</v>
      </c>
      <c r="I517" s="3" t="str">
        <f>_xlfn.XLOOKUP(Transactions[[#This Row],[Subcategory]],categories[Subcategory],categories[Category],"Add Subcategory")</f>
        <v>Discretionary</v>
      </c>
      <c r="J517" s="3" t="str">
        <f>_xlfn.XLOOKUP(Transactions[[#This Row],[Subcategory]],categories[Subcategory],categories[Category Type],"Add Subcategory")</f>
        <v>Expense</v>
      </c>
      <c r="M517" t="s">
        <v>32</v>
      </c>
    </row>
    <row r="518" spans="2:13" x14ac:dyDescent="0.35">
      <c r="B518" t="s">
        <v>18</v>
      </c>
      <c r="C518" s="1">
        <v>45961</v>
      </c>
      <c r="D518" t="s">
        <v>33</v>
      </c>
      <c r="E518" s="2">
        <v>154.49999999999997</v>
      </c>
      <c r="F518" s="2"/>
      <c r="G518" s="3">
        <f>Transactions[[#This Row],[Credit (Income)]]-Transactions[[#This Row],[Debit (Spend)]]</f>
        <v>-154.49999999999997</v>
      </c>
      <c r="H518" t="s">
        <v>34</v>
      </c>
      <c r="I518" s="3" t="str">
        <f>_xlfn.XLOOKUP(Transactions[[#This Row],[Subcategory]],categories[Subcategory],categories[Category],"Add Subcategory")</f>
        <v>Discretionary</v>
      </c>
      <c r="J518" s="3" t="str">
        <f>_xlfn.XLOOKUP(Transactions[[#This Row],[Subcategory]],categories[Subcategory],categories[Category Type],"Add Subcategory")</f>
        <v>Expense</v>
      </c>
      <c r="M518" t="s">
        <v>34</v>
      </c>
    </row>
    <row r="519" spans="2:13" x14ac:dyDescent="0.35">
      <c r="B519" t="s">
        <v>18</v>
      </c>
      <c r="C519" s="1">
        <v>45961</v>
      </c>
      <c r="D519" t="s">
        <v>37</v>
      </c>
      <c r="E519" s="2">
        <v>32.1</v>
      </c>
      <c r="F519" s="2"/>
      <c r="G519" s="3">
        <f>Transactions[[#This Row],[Credit (Income)]]-Transactions[[#This Row],[Debit (Spend)]]</f>
        <v>-32.1</v>
      </c>
      <c r="H519" t="s">
        <v>38</v>
      </c>
      <c r="I519" s="3" t="str">
        <f>_xlfn.XLOOKUP(Transactions[[#This Row],[Subcategory]],categories[Subcategory],categories[Category],"Add Subcategory")</f>
        <v>Transport</v>
      </c>
      <c r="J519" s="3" t="str">
        <f>_xlfn.XLOOKUP(Transactions[[#This Row],[Subcategory]],categories[Subcategory],categories[Category Type],"Add Subcategory")</f>
        <v>Expense</v>
      </c>
      <c r="M519" t="s">
        <v>38</v>
      </c>
    </row>
    <row r="520" spans="2:13" x14ac:dyDescent="0.35">
      <c r="B520" t="s">
        <v>18</v>
      </c>
      <c r="C520" s="1">
        <v>45961</v>
      </c>
      <c r="D520" t="s">
        <v>58</v>
      </c>
      <c r="E520" s="2">
        <v>15</v>
      </c>
      <c r="F520" s="2"/>
      <c r="G520" s="3">
        <f>Transactions[[#This Row],[Credit (Income)]]-Transactions[[#This Row],[Debit (Spend)]]</f>
        <v>-15</v>
      </c>
      <c r="H520" t="s">
        <v>36</v>
      </c>
      <c r="I520" s="3" t="str">
        <f>_xlfn.XLOOKUP(Transactions[[#This Row],[Subcategory]],categories[Subcategory],categories[Category],"Add Subcategory")</f>
        <v>Dining Out</v>
      </c>
      <c r="J520" s="3" t="str">
        <f>_xlfn.XLOOKUP(Transactions[[#This Row],[Subcategory]],categories[Subcategory],categories[Category Type],"Add Subcategory")</f>
        <v>Expense</v>
      </c>
      <c r="M520" t="s">
        <v>36</v>
      </c>
    </row>
    <row r="521" spans="2:13" x14ac:dyDescent="0.35">
      <c r="B521" t="s">
        <v>18</v>
      </c>
      <c r="C521" s="1">
        <v>45962</v>
      </c>
      <c r="D521" t="s">
        <v>19</v>
      </c>
      <c r="E521" s="2">
        <v>5</v>
      </c>
      <c r="F521" s="2"/>
      <c r="G521" s="3">
        <f>Transactions[[#This Row],[Credit (Income)]]-Transactions[[#This Row],[Debit (Spend)]]</f>
        <v>-5</v>
      </c>
      <c r="H521" t="s">
        <v>20</v>
      </c>
      <c r="I521" s="3" t="str">
        <f>_xlfn.XLOOKUP(Transactions[[#This Row],[Subcategory]],categories[Subcategory],categories[Category],"Add Subcategory")</f>
        <v>Dining Out</v>
      </c>
      <c r="J521" s="3" t="str">
        <f>_xlfn.XLOOKUP(Transactions[[#This Row],[Subcategory]],categories[Subcategory],categories[Category Type],"Add Subcategory")</f>
        <v>Expense</v>
      </c>
    </row>
    <row r="522" spans="2:13" x14ac:dyDescent="0.35">
      <c r="B522" t="s">
        <v>18</v>
      </c>
      <c r="C522" s="1">
        <v>45964</v>
      </c>
      <c r="D522" t="s">
        <v>19</v>
      </c>
      <c r="E522" s="2">
        <v>5</v>
      </c>
      <c r="F522" s="2"/>
      <c r="G522" s="3">
        <f>Transactions[[#This Row],[Credit (Income)]]-Transactions[[#This Row],[Debit (Spend)]]</f>
        <v>-5</v>
      </c>
      <c r="H522" t="s">
        <v>20</v>
      </c>
      <c r="I522" s="3" t="str">
        <f>_xlfn.XLOOKUP(Transactions[[#This Row],[Subcategory]],categories[Subcategory],categories[Category],"Add Subcategory")</f>
        <v>Dining Out</v>
      </c>
      <c r="J522" s="3" t="str">
        <f>_xlfn.XLOOKUP(Transactions[[#This Row],[Subcategory]],categories[Subcategory],categories[Category Type],"Add Subcategory")</f>
        <v>Expense</v>
      </c>
    </row>
    <row r="523" spans="2:13" x14ac:dyDescent="0.35">
      <c r="B523" t="s">
        <v>12</v>
      </c>
      <c r="C523" s="1">
        <v>45964</v>
      </c>
      <c r="D523" t="s">
        <v>16</v>
      </c>
      <c r="E523" s="2"/>
      <c r="F523" s="2">
        <v>4000</v>
      </c>
      <c r="G523" s="3">
        <f>Transactions[[#This Row],[Credit (Income)]]-Transactions[[#This Row],[Debit (Spend)]]</f>
        <v>4000</v>
      </c>
      <c r="H523" t="s">
        <v>17</v>
      </c>
      <c r="I523" s="3" t="str">
        <f>_xlfn.XLOOKUP(Transactions[[#This Row],[Subcategory]],categories[Subcategory],categories[Category],"Add Subcategory")</f>
        <v>Fixed</v>
      </c>
      <c r="J523" s="3" t="str">
        <f>_xlfn.XLOOKUP(Transactions[[#This Row],[Subcategory]],categories[Subcategory],categories[Category Type],"Add Subcategory")</f>
        <v>Income</v>
      </c>
    </row>
    <row r="524" spans="2:13" x14ac:dyDescent="0.35">
      <c r="B524" t="s">
        <v>18</v>
      </c>
      <c r="C524" s="1">
        <v>45965</v>
      </c>
      <c r="D524" t="s">
        <v>19</v>
      </c>
      <c r="E524" s="2">
        <v>5</v>
      </c>
      <c r="F524" s="2"/>
      <c r="G524" s="3">
        <f>Transactions[[#This Row],[Credit (Income)]]-Transactions[[#This Row],[Debit (Spend)]]</f>
        <v>-5</v>
      </c>
      <c r="H524" t="s">
        <v>20</v>
      </c>
      <c r="I524" s="3" t="str">
        <f>_xlfn.XLOOKUP(Transactions[[#This Row],[Subcategory]],categories[Subcategory],categories[Category],"Add Subcategory")</f>
        <v>Dining Out</v>
      </c>
      <c r="J524" s="3" t="str">
        <f>_xlfn.XLOOKUP(Transactions[[#This Row],[Subcategory]],categories[Subcategory],categories[Category Type],"Add Subcategory")</f>
        <v>Expense</v>
      </c>
    </row>
    <row r="525" spans="2:13" x14ac:dyDescent="0.35">
      <c r="B525" t="s">
        <v>12</v>
      </c>
      <c r="C525" s="1">
        <v>45967</v>
      </c>
      <c r="D525" t="s">
        <v>21</v>
      </c>
      <c r="E525" s="2">
        <v>927</v>
      </c>
      <c r="F525" s="2"/>
      <c r="G525" s="3">
        <f>Transactions[[#This Row],[Credit (Income)]]-Transactions[[#This Row],[Debit (Spend)]]</f>
        <v>-927</v>
      </c>
      <c r="H525" t="s">
        <v>22</v>
      </c>
      <c r="I525" s="3" t="str">
        <f>_xlfn.XLOOKUP(Transactions[[#This Row],[Subcategory]],categories[Subcategory],categories[Category],"Add Subcategory")</f>
        <v>Living Expenses</v>
      </c>
      <c r="J525" s="3" t="str">
        <f>_xlfn.XLOOKUP(Transactions[[#This Row],[Subcategory]],categories[Subcategory],categories[Category Type],"Add Subcategory")</f>
        <v>Expense</v>
      </c>
    </row>
    <row r="526" spans="2:13" x14ac:dyDescent="0.35">
      <c r="B526" t="s">
        <v>12</v>
      </c>
      <c r="C526" s="1">
        <v>45967</v>
      </c>
      <c r="D526" t="s">
        <v>23</v>
      </c>
      <c r="E526" s="2">
        <v>150</v>
      </c>
      <c r="F526" s="2"/>
      <c r="G526" s="3">
        <f>Transactions[[#This Row],[Credit (Income)]]-Transactions[[#This Row],[Debit (Spend)]]</f>
        <v>-150</v>
      </c>
      <c r="H526" t="s">
        <v>24</v>
      </c>
      <c r="I526" s="3" t="str">
        <f>_xlfn.XLOOKUP(Transactions[[#This Row],[Subcategory]],categories[Subcategory],categories[Category],"Add Subcategory")</f>
        <v>Debt Repayment</v>
      </c>
      <c r="J526" s="3" t="str">
        <f>_xlfn.XLOOKUP(Transactions[[#This Row],[Subcategory]],categories[Subcategory],categories[Category Type],"Add Subcategory")</f>
        <v>Expense</v>
      </c>
    </row>
    <row r="527" spans="2:13" x14ac:dyDescent="0.35">
      <c r="B527" t="s">
        <v>18</v>
      </c>
      <c r="C527" s="1">
        <v>45967</v>
      </c>
      <c r="D527" t="s">
        <v>19</v>
      </c>
      <c r="E527" s="2">
        <v>5</v>
      </c>
      <c r="F527" s="2"/>
      <c r="G527" s="3">
        <f>Transactions[[#This Row],[Credit (Income)]]-Transactions[[#This Row],[Debit (Spend)]]</f>
        <v>-5</v>
      </c>
      <c r="H527" t="s">
        <v>20</v>
      </c>
      <c r="I527" s="3" t="str">
        <f>_xlfn.XLOOKUP(Transactions[[#This Row],[Subcategory]],categories[Subcategory],categories[Category],"Add Subcategory")</f>
        <v>Dining Out</v>
      </c>
      <c r="J527" s="3" t="str">
        <f>_xlfn.XLOOKUP(Transactions[[#This Row],[Subcategory]],categories[Subcategory],categories[Category Type],"Add Subcategory")</f>
        <v>Expense</v>
      </c>
    </row>
    <row r="528" spans="2:13" x14ac:dyDescent="0.35">
      <c r="B528" t="s">
        <v>18</v>
      </c>
      <c r="C528" s="1">
        <v>45967</v>
      </c>
      <c r="D528" t="s">
        <v>19</v>
      </c>
      <c r="E528" s="2">
        <v>5</v>
      </c>
      <c r="F528" s="2"/>
      <c r="G528" s="3">
        <f>Transactions[[#This Row],[Credit (Income)]]-Transactions[[#This Row],[Debit (Spend)]]</f>
        <v>-5</v>
      </c>
      <c r="H528" t="s">
        <v>20</v>
      </c>
      <c r="I528" s="3" t="str">
        <f>_xlfn.XLOOKUP(Transactions[[#This Row],[Subcategory]],categories[Subcategory],categories[Category],"Add Subcategory")</f>
        <v>Dining Out</v>
      </c>
      <c r="J528" s="3" t="str">
        <f>_xlfn.XLOOKUP(Transactions[[#This Row],[Subcategory]],categories[Subcategory],categories[Category Type],"Add Subcategory")</f>
        <v>Expense</v>
      </c>
    </row>
    <row r="529" spans="2:10" x14ac:dyDescent="0.35">
      <c r="B529" t="s">
        <v>18</v>
      </c>
      <c r="C529" s="1">
        <v>45968</v>
      </c>
      <c r="D529" t="s">
        <v>19</v>
      </c>
      <c r="E529" s="2">
        <v>5</v>
      </c>
      <c r="F529" s="2"/>
      <c r="G529" s="3">
        <f>Transactions[[#This Row],[Credit (Income)]]-Transactions[[#This Row],[Debit (Spend)]]</f>
        <v>-5</v>
      </c>
      <c r="H529" t="s">
        <v>20</v>
      </c>
      <c r="I529" s="3" t="str">
        <f>_xlfn.XLOOKUP(Transactions[[#This Row],[Subcategory]],categories[Subcategory],categories[Category],"Add Subcategory")</f>
        <v>Dining Out</v>
      </c>
      <c r="J529" s="3" t="str">
        <f>_xlfn.XLOOKUP(Transactions[[#This Row],[Subcategory]],categories[Subcategory],categories[Category Type],"Add Subcategory")</f>
        <v>Expense</v>
      </c>
    </row>
    <row r="530" spans="2:10" x14ac:dyDescent="0.35">
      <c r="B530" t="s">
        <v>18</v>
      </c>
      <c r="C530" s="1">
        <v>45969</v>
      </c>
      <c r="D530" t="s">
        <v>19</v>
      </c>
      <c r="E530" s="2">
        <v>5</v>
      </c>
      <c r="F530" s="2"/>
      <c r="G530" s="3">
        <f>Transactions[[#This Row],[Credit (Income)]]-Transactions[[#This Row],[Debit (Spend)]]</f>
        <v>-5</v>
      </c>
      <c r="H530" t="s">
        <v>20</v>
      </c>
      <c r="I530" s="3" t="str">
        <f>_xlfn.XLOOKUP(Transactions[[#This Row],[Subcategory]],categories[Subcategory],categories[Category],"Add Subcategory")</f>
        <v>Dining Out</v>
      </c>
      <c r="J530" s="3" t="str">
        <f>_xlfn.XLOOKUP(Transactions[[#This Row],[Subcategory]],categories[Subcategory],categories[Category Type],"Add Subcategory")</f>
        <v>Expense</v>
      </c>
    </row>
    <row r="531" spans="2:10" x14ac:dyDescent="0.35">
      <c r="B531" t="s">
        <v>18</v>
      </c>
      <c r="C531" s="1">
        <v>45969</v>
      </c>
      <c r="D531" t="s">
        <v>25</v>
      </c>
      <c r="E531" s="2">
        <v>160</v>
      </c>
      <c r="F531" s="2"/>
      <c r="G531" s="3">
        <f>Transactions[[#This Row],[Credit (Income)]]-Transactions[[#This Row],[Debit (Spend)]]</f>
        <v>-160</v>
      </c>
      <c r="H531" t="s">
        <v>26</v>
      </c>
      <c r="I531" s="3" t="str">
        <f>_xlfn.XLOOKUP(Transactions[[#This Row],[Subcategory]],categories[Subcategory],categories[Category],"Add Subcategory")</f>
        <v>Living Expenses</v>
      </c>
      <c r="J531" s="3" t="str">
        <f>_xlfn.XLOOKUP(Transactions[[#This Row],[Subcategory]],categories[Subcategory],categories[Category Type],"Add Subcategory")</f>
        <v>Expense</v>
      </c>
    </row>
    <row r="532" spans="2:10" x14ac:dyDescent="0.35">
      <c r="B532" t="s">
        <v>12</v>
      </c>
      <c r="C532" s="1">
        <v>45972</v>
      </c>
      <c r="D532" t="s">
        <v>27</v>
      </c>
      <c r="E532" s="2">
        <v>49</v>
      </c>
      <c r="F532" s="2"/>
      <c r="G532" s="3">
        <f>Transactions[[#This Row],[Credit (Income)]]-Transactions[[#This Row],[Debit (Spend)]]</f>
        <v>-49</v>
      </c>
      <c r="H532" t="s">
        <v>28</v>
      </c>
      <c r="I532" s="3" t="str">
        <f>_xlfn.XLOOKUP(Transactions[[#This Row],[Subcategory]],categories[Subcategory],categories[Category],"Add Subcategory")</f>
        <v>Living Expenses</v>
      </c>
      <c r="J532" s="3" t="str">
        <f>_xlfn.XLOOKUP(Transactions[[#This Row],[Subcategory]],categories[Subcategory],categories[Category Type],"Add Subcategory")</f>
        <v>Expense</v>
      </c>
    </row>
    <row r="533" spans="2:10" x14ac:dyDescent="0.35">
      <c r="B533" t="s">
        <v>18</v>
      </c>
      <c r="C533" s="1">
        <v>45972</v>
      </c>
      <c r="D533" t="s">
        <v>19</v>
      </c>
      <c r="E533" s="2">
        <v>5</v>
      </c>
      <c r="F533" s="2"/>
      <c r="G533" s="3">
        <f>Transactions[[#This Row],[Credit (Income)]]-Transactions[[#This Row],[Debit (Spend)]]</f>
        <v>-5</v>
      </c>
      <c r="H533" t="s">
        <v>20</v>
      </c>
      <c r="I533" s="3" t="str">
        <f>_xlfn.XLOOKUP(Transactions[[#This Row],[Subcategory]],categories[Subcategory],categories[Category],"Add Subcategory")</f>
        <v>Dining Out</v>
      </c>
      <c r="J533" s="3" t="str">
        <f>_xlfn.XLOOKUP(Transactions[[#This Row],[Subcategory]],categories[Subcategory],categories[Category Type],"Add Subcategory")</f>
        <v>Expense</v>
      </c>
    </row>
    <row r="534" spans="2:10" x14ac:dyDescent="0.35">
      <c r="B534" t="s">
        <v>18</v>
      </c>
      <c r="C534" s="1">
        <v>45973</v>
      </c>
      <c r="D534" t="s">
        <v>19</v>
      </c>
      <c r="E534" s="2">
        <v>5</v>
      </c>
      <c r="F534" s="2"/>
      <c r="G534" s="3">
        <f>Transactions[[#This Row],[Credit (Income)]]-Transactions[[#This Row],[Debit (Spend)]]</f>
        <v>-5</v>
      </c>
      <c r="H534" t="s">
        <v>20</v>
      </c>
      <c r="I534" s="3" t="str">
        <f>_xlfn.XLOOKUP(Transactions[[#This Row],[Subcategory]],categories[Subcategory],categories[Category],"Add Subcategory")</f>
        <v>Dining Out</v>
      </c>
      <c r="J534" s="3" t="str">
        <f>_xlfn.XLOOKUP(Transactions[[#This Row],[Subcategory]],categories[Subcategory],categories[Category Type],"Add Subcategory")</f>
        <v>Expense</v>
      </c>
    </row>
    <row r="535" spans="2:10" x14ac:dyDescent="0.35">
      <c r="B535" t="s">
        <v>18</v>
      </c>
      <c r="C535" s="1">
        <v>45974</v>
      </c>
      <c r="D535" t="s">
        <v>29</v>
      </c>
      <c r="E535" s="2">
        <v>94</v>
      </c>
      <c r="F535" s="2"/>
      <c r="G535" s="3">
        <f>Transactions[[#This Row],[Credit (Income)]]-Transactions[[#This Row],[Debit (Spend)]]</f>
        <v>-94</v>
      </c>
      <c r="H535" t="s">
        <v>30</v>
      </c>
      <c r="I535" s="3" t="str">
        <f>_xlfn.XLOOKUP(Transactions[[#This Row],[Subcategory]],categories[Subcategory],categories[Category],"Add Subcategory")</f>
        <v>Transport</v>
      </c>
      <c r="J535" s="3" t="str">
        <f>_xlfn.XLOOKUP(Transactions[[#This Row],[Subcategory]],categories[Subcategory],categories[Category Type],"Add Subcategory")</f>
        <v>Expense</v>
      </c>
    </row>
    <row r="536" spans="2:10" x14ac:dyDescent="0.35">
      <c r="B536" t="s">
        <v>18</v>
      </c>
      <c r="C536" s="1">
        <v>45974</v>
      </c>
      <c r="D536" t="s">
        <v>19</v>
      </c>
      <c r="E536" s="2">
        <v>5</v>
      </c>
      <c r="F536" s="2"/>
      <c r="G536" s="3">
        <f>Transactions[[#This Row],[Credit (Income)]]-Transactions[[#This Row],[Debit (Spend)]]</f>
        <v>-5</v>
      </c>
      <c r="H536" t="s">
        <v>20</v>
      </c>
      <c r="I536" s="3" t="str">
        <f>_xlfn.XLOOKUP(Transactions[[#This Row],[Subcategory]],categories[Subcategory],categories[Category],"Add Subcategory")</f>
        <v>Dining Out</v>
      </c>
      <c r="J536" s="3" t="str">
        <f>_xlfn.XLOOKUP(Transactions[[#This Row],[Subcategory]],categories[Subcategory],categories[Category Type],"Add Subcategory")</f>
        <v>Expense</v>
      </c>
    </row>
    <row r="537" spans="2:10" x14ac:dyDescent="0.35">
      <c r="B537" t="s">
        <v>18</v>
      </c>
      <c r="C537" s="1">
        <v>45975</v>
      </c>
      <c r="D537" t="s">
        <v>19</v>
      </c>
      <c r="E537" s="2">
        <v>5</v>
      </c>
      <c r="F537" s="2"/>
      <c r="G537" s="3">
        <f>Transactions[[#This Row],[Credit (Income)]]-Transactions[[#This Row],[Debit (Spend)]]</f>
        <v>-5</v>
      </c>
      <c r="H537" t="s">
        <v>20</v>
      </c>
      <c r="I537" s="3" t="str">
        <f>_xlfn.XLOOKUP(Transactions[[#This Row],[Subcategory]],categories[Subcategory],categories[Category],"Add Subcategory")</f>
        <v>Dining Out</v>
      </c>
      <c r="J537" s="3" t="str">
        <f>_xlfn.XLOOKUP(Transactions[[#This Row],[Subcategory]],categories[Subcategory],categories[Category Type],"Add Subcategory")</f>
        <v>Expense</v>
      </c>
    </row>
    <row r="538" spans="2:10" x14ac:dyDescent="0.35">
      <c r="B538" t="s">
        <v>18</v>
      </c>
      <c r="C538" s="1">
        <v>45976</v>
      </c>
      <c r="D538" t="s">
        <v>25</v>
      </c>
      <c r="E538" s="2">
        <v>133</v>
      </c>
      <c r="F538" s="2"/>
      <c r="G538" s="3">
        <f>Transactions[[#This Row],[Credit (Income)]]-Transactions[[#This Row],[Debit (Spend)]]</f>
        <v>-133</v>
      </c>
      <c r="H538" t="s">
        <v>26</v>
      </c>
      <c r="I538" s="3" t="str">
        <f>_xlfn.XLOOKUP(Transactions[[#This Row],[Subcategory]],categories[Subcategory],categories[Category],"Add Subcategory")</f>
        <v>Living Expenses</v>
      </c>
      <c r="J538" s="3" t="str">
        <f>_xlfn.XLOOKUP(Transactions[[#This Row],[Subcategory]],categories[Subcategory],categories[Category Type],"Add Subcategory")</f>
        <v>Expense</v>
      </c>
    </row>
    <row r="539" spans="2:10" x14ac:dyDescent="0.35">
      <c r="B539" t="s">
        <v>18</v>
      </c>
      <c r="C539" s="1">
        <v>45976</v>
      </c>
      <c r="D539" t="s">
        <v>19</v>
      </c>
      <c r="E539" s="2">
        <v>5</v>
      </c>
      <c r="F539" s="2"/>
      <c r="G539" s="3">
        <f>Transactions[[#This Row],[Credit (Income)]]-Transactions[[#This Row],[Debit (Spend)]]</f>
        <v>-5</v>
      </c>
      <c r="H539" t="s">
        <v>20</v>
      </c>
      <c r="I539" s="3" t="str">
        <f>_xlfn.XLOOKUP(Transactions[[#This Row],[Subcategory]],categories[Subcategory],categories[Category],"Add Subcategory")</f>
        <v>Dining Out</v>
      </c>
      <c r="J539" s="3" t="str">
        <f>_xlfn.XLOOKUP(Transactions[[#This Row],[Subcategory]],categories[Subcategory],categories[Category Type],"Add Subcategory")</f>
        <v>Expense</v>
      </c>
    </row>
    <row r="540" spans="2:10" x14ac:dyDescent="0.35">
      <c r="B540" t="s">
        <v>18</v>
      </c>
      <c r="C540" s="1">
        <v>45977</v>
      </c>
      <c r="D540" t="s">
        <v>19</v>
      </c>
      <c r="E540" s="2">
        <v>5</v>
      </c>
      <c r="F540" s="2"/>
      <c r="G540" s="3">
        <f>Transactions[[#This Row],[Credit (Income)]]-Transactions[[#This Row],[Debit (Spend)]]</f>
        <v>-5</v>
      </c>
      <c r="H540" t="s">
        <v>20</v>
      </c>
      <c r="I540" s="3" t="str">
        <f>_xlfn.XLOOKUP(Transactions[[#This Row],[Subcategory]],categories[Subcategory],categories[Category],"Add Subcategory")</f>
        <v>Dining Out</v>
      </c>
      <c r="J540" s="3" t="str">
        <f>_xlfn.XLOOKUP(Transactions[[#This Row],[Subcategory]],categories[Subcategory],categories[Category Type],"Add Subcategory")</f>
        <v>Expense</v>
      </c>
    </row>
    <row r="541" spans="2:10" x14ac:dyDescent="0.35">
      <c r="B541" t="s">
        <v>18</v>
      </c>
      <c r="C541" s="1">
        <v>45977</v>
      </c>
      <c r="D541" t="s">
        <v>31</v>
      </c>
      <c r="E541" s="2">
        <v>36</v>
      </c>
      <c r="F541" s="2"/>
      <c r="G541" s="3">
        <f>Transactions[[#This Row],[Credit (Income)]]-Transactions[[#This Row],[Debit (Spend)]]</f>
        <v>-36</v>
      </c>
      <c r="H541" t="s">
        <v>32</v>
      </c>
      <c r="I541" s="3" t="str">
        <f>_xlfn.XLOOKUP(Transactions[[#This Row],[Subcategory]],categories[Subcategory],categories[Category],"Add Subcategory")</f>
        <v>Discretionary</v>
      </c>
      <c r="J541" s="3" t="str">
        <f>_xlfn.XLOOKUP(Transactions[[#This Row],[Subcategory]],categories[Subcategory],categories[Category Type],"Add Subcategory")</f>
        <v>Expense</v>
      </c>
    </row>
    <row r="542" spans="2:10" x14ac:dyDescent="0.35">
      <c r="B542" t="s">
        <v>18</v>
      </c>
      <c r="C542" s="1">
        <v>45977</v>
      </c>
      <c r="D542" t="s">
        <v>33</v>
      </c>
      <c r="E542" s="2">
        <v>74</v>
      </c>
      <c r="F542" s="2"/>
      <c r="G542" s="3">
        <f>Transactions[[#This Row],[Credit (Income)]]-Transactions[[#This Row],[Debit (Spend)]]</f>
        <v>-74</v>
      </c>
      <c r="H542" t="s">
        <v>34</v>
      </c>
      <c r="I542" s="3" t="str">
        <f>_xlfn.XLOOKUP(Transactions[[#This Row],[Subcategory]],categories[Subcategory],categories[Category],"Add Subcategory")</f>
        <v>Discretionary</v>
      </c>
      <c r="J542" s="3" t="str">
        <f>_xlfn.XLOOKUP(Transactions[[#This Row],[Subcategory]],categories[Subcategory],categories[Category Type],"Add Subcategory")</f>
        <v>Expense</v>
      </c>
    </row>
    <row r="543" spans="2:10" x14ac:dyDescent="0.35">
      <c r="B543" t="s">
        <v>18</v>
      </c>
      <c r="C543" s="1">
        <v>45977</v>
      </c>
      <c r="D543" t="s">
        <v>35</v>
      </c>
      <c r="E543" s="2">
        <v>72</v>
      </c>
      <c r="F543" s="2"/>
      <c r="G543" s="3">
        <f>Transactions[[#This Row],[Credit (Income)]]-Transactions[[#This Row],[Debit (Spend)]]</f>
        <v>-72</v>
      </c>
      <c r="H543" t="s">
        <v>36</v>
      </c>
      <c r="I543" s="3" t="str">
        <f>_xlfn.XLOOKUP(Transactions[[#This Row],[Subcategory]],categories[Subcategory],categories[Category],"Add Subcategory")</f>
        <v>Dining Out</v>
      </c>
      <c r="J543" s="3" t="str">
        <f>_xlfn.XLOOKUP(Transactions[[#This Row],[Subcategory]],categories[Subcategory],categories[Category Type],"Add Subcategory")</f>
        <v>Expense</v>
      </c>
    </row>
    <row r="544" spans="2:10" x14ac:dyDescent="0.35">
      <c r="B544" t="s">
        <v>18</v>
      </c>
      <c r="C544" s="1">
        <v>45978</v>
      </c>
      <c r="D544" t="s">
        <v>37</v>
      </c>
      <c r="E544" s="2">
        <v>28</v>
      </c>
      <c r="F544" s="2"/>
      <c r="G544" s="3">
        <f>Transactions[[#This Row],[Credit (Income)]]-Transactions[[#This Row],[Debit (Spend)]]</f>
        <v>-28</v>
      </c>
      <c r="H544" t="s">
        <v>38</v>
      </c>
      <c r="I544" s="3" t="str">
        <f>_xlfn.XLOOKUP(Transactions[[#This Row],[Subcategory]],categories[Subcategory],categories[Category],"Add Subcategory")</f>
        <v>Transport</v>
      </c>
      <c r="J544" s="3" t="str">
        <f>_xlfn.XLOOKUP(Transactions[[#This Row],[Subcategory]],categories[Subcategory],categories[Category Type],"Add Subcategory")</f>
        <v>Expense</v>
      </c>
    </row>
    <row r="545" spans="2:10" x14ac:dyDescent="0.35">
      <c r="B545" t="s">
        <v>12</v>
      </c>
      <c r="C545" s="1">
        <v>45979</v>
      </c>
      <c r="D545" t="s">
        <v>39</v>
      </c>
      <c r="E545" s="2">
        <v>30</v>
      </c>
      <c r="F545" s="2"/>
      <c r="G545" s="3">
        <f>Transactions[[#This Row],[Credit (Income)]]-Transactions[[#This Row],[Debit (Spend)]]</f>
        <v>-30</v>
      </c>
      <c r="H545" t="s">
        <v>40</v>
      </c>
      <c r="I545" s="3" t="str">
        <f>_xlfn.XLOOKUP(Transactions[[#This Row],[Subcategory]],categories[Subcategory],categories[Category],"Add Subcategory")</f>
        <v>Discretionary</v>
      </c>
      <c r="J545" s="3" t="str">
        <f>_xlfn.XLOOKUP(Transactions[[#This Row],[Subcategory]],categories[Subcategory],categories[Category Type],"Add Subcategory")</f>
        <v>Expense</v>
      </c>
    </row>
    <row r="546" spans="2:10" x14ac:dyDescent="0.35">
      <c r="B546" t="s">
        <v>18</v>
      </c>
      <c r="C546" s="1">
        <v>45979</v>
      </c>
      <c r="D546" t="s">
        <v>19</v>
      </c>
      <c r="E546" s="2">
        <v>5</v>
      </c>
      <c r="F546" s="2"/>
      <c r="G546" s="3">
        <f>Transactions[[#This Row],[Credit (Income)]]-Transactions[[#This Row],[Debit (Spend)]]</f>
        <v>-5</v>
      </c>
      <c r="H546" t="s">
        <v>20</v>
      </c>
      <c r="I546" s="3" t="str">
        <f>_xlfn.XLOOKUP(Transactions[[#This Row],[Subcategory]],categories[Subcategory],categories[Category],"Add Subcategory")</f>
        <v>Dining Out</v>
      </c>
      <c r="J546" s="3" t="str">
        <f>_xlfn.XLOOKUP(Transactions[[#This Row],[Subcategory]],categories[Subcategory],categories[Category Type],"Add Subcategory")</f>
        <v>Expense</v>
      </c>
    </row>
    <row r="547" spans="2:10" x14ac:dyDescent="0.35">
      <c r="B547" t="s">
        <v>18</v>
      </c>
      <c r="C547" s="1">
        <v>45980</v>
      </c>
      <c r="D547" t="s">
        <v>19</v>
      </c>
      <c r="E547" s="2">
        <v>5</v>
      </c>
      <c r="F547" s="2"/>
      <c r="G547" s="3">
        <f>Transactions[[#This Row],[Credit (Income)]]-Transactions[[#This Row],[Debit (Spend)]]</f>
        <v>-5</v>
      </c>
      <c r="H547" t="s">
        <v>20</v>
      </c>
      <c r="I547" s="3" t="str">
        <f>_xlfn.XLOOKUP(Transactions[[#This Row],[Subcategory]],categories[Subcategory],categories[Category],"Add Subcategory")</f>
        <v>Dining Out</v>
      </c>
      <c r="J547" s="3" t="str">
        <f>_xlfn.XLOOKUP(Transactions[[#This Row],[Subcategory]],categories[Subcategory],categories[Category Type],"Add Subcategory")</f>
        <v>Expense</v>
      </c>
    </row>
    <row r="548" spans="2:10" x14ac:dyDescent="0.35">
      <c r="B548" t="s">
        <v>12</v>
      </c>
      <c r="C548" s="1">
        <v>45980</v>
      </c>
      <c r="D548" t="s">
        <v>43</v>
      </c>
      <c r="E548" s="2">
        <v>40</v>
      </c>
      <c r="F548" s="2"/>
      <c r="G548" s="3">
        <f>Transactions[[#This Row],[Credit (Income)]]-Transactions[[#This Row],[Debit (Spend)]]</f>
        <v>-40</v>
      </c>
      <c r="H548" t="s">
        <v>44</v>
      </c>
      <c r="I548" s="3" t="str">
        <f>_xlfn.XLOOKUP(Transactions[[#This Row],[Subcategory]],categories[Subcategory],categories[Category],"Add Subcategory")</f>
        <v>Living Expenses</v>
      </c>
      <c r="J548" s="3" t="str">
        <f>_xlfn.XLOOKUP(Transactions[[#This Row],[Subcategory]],categories[Subcategory],categories[Category Type],"Add Subcategory")</f>
        <v>Expense</v>
      </c>
    </row>
    <row r="549" spans="2:10" x14ac:dyDescent="0.35">
      <c r="B549" t="s">
        <v>18</v>
      </c>
      <c r="C549" s="1">
        <v>45981</v>
      </c>
      <c r="D549" t="s">
        <v>47</v>
      </c>
      <c r="E549" s="2">
        <v>35</v>
      </c>
      <c r="F549" s="2"/>
      <c r="G549" s="3">
        <f>Transactions[[#This Row],[Credit (Income)]]-Transactions[[#This Row],[Debit (Spend)]]</f>
        <v>-35</v>
      </c>
      <c r="H549" t="s">
        <v>32</v>
      </c>
      <c r="I549" s="3" t="str">
        <f>_xlfn.XLOOKUP(Transactions[[#This Row],[Subcategory]],categories[Subcategory],categories[Category],"Add Subcategory")</f>
        <v>Discretionary</v>
      </c>
      <c r="J549" s="3" t="str">
        <f>_xlfn.XLOOKUP(Transactions[[#This Row],[Subcategory]],categories[Subcategory],categories[Category Type],"Add Subcategory")</f>
        <v>Expense</v>
      </c>
    </row>
    <row r="550" spans="2:10" x14ac:dyDescent="0.35">
      <c r="B550" t="s">
        <v>18</v>
      </c>
      <c r="C550" s="1">
        <v>45981</v>
      </c>
      <c r="D550" t="s">
        <v>19</v>
      </c>
      <c r="E550" s="2">
        <v>5</v>
      </c>
      <c r="F550" s="2"/>
      <c r="G550" s="3">
        <f>Transactions[[#This Row],[Credit (Income)]]-Transactions[[#This Row],[Debit (Spend)]]</f>
        <v>-5</v>
      </c>
      <c r="H550" t="s">
        <v>20</v>
      </c>
      <c r="I550" s="3" t="str">
        <f>_xlfn.XLOOKUP(Transactions[[#This Row],[Subcategory]],categories[Subcategory],categories[Category],"Add Subcategory")</f>
        <v>Dining Out</v>
      </c>
      <c r="J550" s="3" t="str">
        <f>_xlfn.XLOOKUP(Transactions[[#This Row],[Subcategory]],categories[Subcategory],categories[Category Type],"Add Subcategory")</f>
        <v>Expense</v>
      </c>
    </row>
    <row r="551" spans="2:10" x14ac:dyDescent="0.35">
      <c r="B551" t="s">
        <v>18</v>
      </c>
      <c r="C551" s="1">
        <v>45982</v>
      </c>
      <c r="D551" t="s">
        <v>19</v>
      </c>
      <c r="E551" s="2">
        <v>5</v>
      </c>
      <c r="F551" s="2"/>
      <c r="G551" s="3">
        <f>Transactions[[#This Row],[Credit (Income)]]-Transactions[[#This Row],[Debit (Spend)]]</f>
        <v>-5</v>
      </c>
      <c r="H551" t="s">
        <v>20</v>
      </c>
      <c r="I551" s="3" t="str">
        <f>_xlfn.XLOOKUP(Transactions[[#This Row],[Subcategory]],categories[Subcategory],categories[Category],"Add Subcategory")</f>
        <v>Dining Out</v>
      </c>
      <c r="J551" s="3" t="str">
        <f>_xlfn.XLOOKUP(Transactions[[#This Row],[Subcategory]],categories[Subcategory],categories[Category Type],"Add Subcategory")</f>
        <v>Expense</v>
      </c>
    </row>
    <row r="552" spans="2:10" x14ac:dyDescent="0.35">
      <c r="B552" t="s">
        <v>18</v>
      </c>
      <c r="C552" s="1">
        <v>45983</v>
      </c>
      <c r="D552" t="s">
        <v>19</v>
      </c>
      <c r="E552" s="2">
        <v>5</v>
      </c>
      <c r="F552" s="2"/>
      <c r="G552" s="3">
        <f>Transactions[[#This Row],[Credit (Income)]]-Transactions[[#This Row],[Debit (Spend)]]</f>
        <v>-5</v>
      </c>
      <c r="H552" t="s">
        <v>20</v>
      </c>
      <c r="I552" s="3" t="str">
        <f>_xlfn.XLOOKUP(Transactions[[#This Row],[Subcategory]],categories[Subcategory],categories[Category],"Add Subcategory")</f>
        <v>Dining Out</v>
      </c>
      <c r="J552" s="3" t="str">
        <f>_xlfn.XLOOKUP(Transactions[[#This Row],[Subcategory]],categories[Subcategory],categories[Category Type],"Add Subcategory")</f>
        <v>Expense</v>
      </c>
    </row>
    <row r="553" spans="2:10" x14ac:dyDescent="0.35">
      <c r="B553" t="s">
        <v>18</v>
      </c>
      <c r="C553" s="1">
        <v>45983</v>
      </c>
      <c r="D553" t="s">
        <v>25</v>
      </c>
      <c r="E553" s="2">
        <v>214</v>
      </c>
      <c r="F553" s="2"/>
      <c r="G553" s="3">
        <f>Transactions[[#This Row],[Credit (Income)]]-Transactions[[#This Row],[Debit (Spend)]]</f>
        <v>-214</v>
      </c>
      <c r="H553" t="s">
        <v>26</v>
      </c>
      <c r="I553" s="3" t="str">
        <f>_xlfn.XLOOKUP(Transactions[[#This Row],[Subcategory]],categories[Subcategory],categories[Category],"Add Subcategory")</f>
        <v>Living Expenses</v>
      </c>
      <c r="J553" s="3" t="str">
        <f>_xlfn.XLOOKUP(Transactions[[#This Row],[Subcategory]],categories[Subcategory],categories[Category Type],"Add Subcategory")</f>
        <v>Expense</v>
      </c>
    </row>
    <row r="554" spans="2:10" x14ac:dyDescent="0.35">
      <c r="B554" t="s">
        <v>18</v>
      </c>
      <c r="C554" s="1">
        <v>45984</v>
      </c>
      <c r="D554" t="s">
        <v>48</v>
      </c>
      <c r="E554" s="2">
        <v>59</v>
      </c>
      <c r="F554" s="2"/>
      <c r="G554" s="3">
        <f>Transactions[[#This Row],[Credit (Income)]]-Transactions[[#This Row],[Debit (Spend)]]</f>
        <v>-59</v>
      </c>
      <c r="H554" t="s">
        <v>36</v>
      </c>
      <c r="I554" s="3" t="str">
        <f>_xlfn.XLOOKUP(Transactions[[#This Row],[Subcategory]],categories[Subcategory],categories[Category],"Add Subcategory")</f>
        <v>Dining Out</v>
      </c>
      <c r="J554" s="3" t="str">
        <f>_xlfn.XLOOKUP(Transactions[[#This Row],[Subcategory]],categories[Subcategory],categories[Category Type],"Add Subcategory")</f>
        <v>Expense</v>
      </c>
    </row>
    <row r="555" spans="2:10" x14ac:dyDescent="0.35">
      <c r="B555" t="s">
        <v>18</v>
      </c>
      <c r="C555" s="1">
        <v>45985</v>
      </c>
      <c r="D555" t="s">
        <v>49</v>
      </c>
      <c r="E555" s="2">
        <v>13</v>
      </c>
      <c r="F555" s="2"/>
      <c r="G555" s="3">
        <f>Transactions[[#This Row],[Credit (Income)]]-Transactions[[#This Row],[Debit (Spend)]]</f>
        <v>-13</v>
      </c>
      <c r="H555" t="s">
        <v>36</v>
      </c>
      <c r="I555" s="3" t="str">
        <f>_xlfn.XLOOKUP(Transactions[[#This Row],[Subcategory]],categories[Subcategory],categories[Category],"Add Subcategory")</f>
        <v>Dining Out</v>
      </c>
      <c r="J555" s="3" t="str">
        <f>_xlfn.XLOOKUP(Transactions[[#This Row],[Subcategory]],categories[Subcategory],categories[Category Type],"Add Subcategory")</f>
        <v>Expense</v>
      </c>
    </row>
    <row r="556" spans="2:10" x14ac:dyDescent="0.35">
      <c r="B556" t="s">
        <v>12</v>
      </c>
      <c r="C556" s="1">
        <v>45986</v>
      </c>
      <c r="D556" t="s">
        <v>50</v>
      </c>
      <c r="E556" s="2">
        <v>55</v>
      </c>
      <c r="F556" s="2"/>
      <c r="G556" s="3">
        <f>Transactions[[#This Row],[Credit (Income)]]-Transactions[[#This Row],[Debit (Spend)]]</f>
        <v>-55</v>
      </c>
      <c r="H556" t="s">
        <v>51</v>
      </c>
      <c r="I556" s="3" t="str">
        <f>_xlfn.XLOOKUP(Transactions[[#This Row],[Subcategory]],categories[Subcategory],categories[Category],"Add Subcategory")</f>
        <v>Charity</v>
      </c>
      <c r="J556" s="3" t="str">
        <f>_xlfn.XLOOKUP(Transactions[[#This Row],[Subcategory]],categories[Subcategory],categories[Category Type],"Add Subcategory")</f>
        <v>Expense</v>
      </c>
    </row>
    <row r="557" spans="2:10" x14ac:dyDescent="0.35">
      <c r="B557" t="s">
        <v>18</v>
      </c>
      <c r="C557" s="1">
        <v>45986</v>
      </c>
      <c r="D557" t="s">
        <v>29</v>
      </c>
      <c r="E557" s="2">
        <v>69</v>
      </c>
      <c r="F557" s="2"/>
      <c r="G557" s="3">
        <f>Transactions[[#This Row],[Credit (Income)]]-Transactions[[#This Row],[Debit (Spend)]]</f>
        <v>-69</v>
      </c>
      <c r="H557" t="s">
        <v>30</v>
      </c>
      <c r="I557" s="3" t="str">
        <f>_xlfn.XLOOKUP(Transactions[[#This Row],[Subcategory]],categories[Subcategory],categories[Category],"Add Subcategory")</f>
        <v>Transport</v>
      </c>
      <c r="J557" s="3" t="str">
        <f>_xlfn.XLOOKUP(Transactions[[#This Row],[Subcategory]],categories[Subcategory],categories[Category Type],"Add Subcategory")</f>
        <v>Expense</v>
      </c>
    </row>
    <row r="558" spans="2:10" x14ac:dyDescent="0.35">
      <c r="B558" t="s">
        <v>18</v>
      </c>
      <c r="C558" s="1">
        <v>45986</v>
      </c>
      <c r="D558" t="s">
        <v>19</v>
      </c>
      <c r="E558" s="2">
        <v>5</v>
      </c>
      <c r="F558" s="2"/>
      <c r="G558" s="3">
        <f>Transactions[[#This Row],[Credit (Income)]]-Transactions[[#This Row],[Debit (Spend)]]</f>
        <v>-5</v>
      </c>
      <c r="H558" t="s">
        <v>20</v>
      </c>
      <c r="I558" s="3" t="str">
        <f>_xlfn.XLOOKUP(Transactions[[#This Row],[Subcategory]],categories[Subcategory],categories[Category],"Add Subcategory")</f>
        <v>Dining Out</v>
      </c>
      <c r="J558" s="3" t="str">
        <f>_xlfn.XLOOKUP(Transactions[[#This Row],[Subcategory]],categories[Subcategory],categories[Category Type],"Add Subcategory")</f>
        <v>Expense</v>
      </c>
    </row>
    <row r="559" spans="2:10" x14ac:dyDescent="0.35">
      <c r="B559" t="s">
        <v>18</v>
      </c>
      <c r="C559" s="1">
        <v>45987</v>
      </c>
      <c r="D559" t="s">
        <v>19</v>
      </c>
      <c r="E559" s="2">
        <v>5</v>
      </c>
      <c r="F559" s="2"/>
      <c r="G559" s="3">
        <f>Transactions[[#This Row],[Credit (Income)]]-Transactions[[#This Row],[Debit (Spend)]]</f>
        <v>-5</v>
      </c>
      <c r="H559" t="s">
        <v>20</v>
      </c>
      <c r="I559" s="3" t="str">
        <f>_xlfn.XLOOKUP(Transactions[[#This Row],[Subcategory]],categories[Subcategory],categories[Category],"Add Subcategory")</f>
        <v>Dining Out</v>
      </c>
      <c r="J559" s="3" t="str">
        <f>_xlfn.XLOOKUP(Transactions[[#This Row],[Subcategory]],categories[Subcategory],categories[Category Type],"Add Subcategory")</f>
        <v>Expense</v>
      </c>
    </row>
    <row r="560" spans="2:10" x14ac:dyDescent="0.35">
      <c r="B560" t="s">
        <v>18</v>
      </c>
      <c r="C560" s="1">
        <v>45988</v>
      </c>
      <c r="D560" t="s">
        <v>19</v>
      </c>
      <c r="E560" s="2">
        <v>5</v>
      </c>
      <c r="F560" s="2"/>
      <c r="G560" s="3">
        <f>Transactions[[#This Row],[Credit (Income)]]-Transactions[[#This Row],[Debit (Spend)]]</f>
        <v>-5</v>
      </c>
      <c r="H560" t="s">
        <v>20</v>
      </c>
      <c r="I560" s="3" t="str">
        <f>_xlfn.XLOOKUP(Transactions[[#This Row],[Subcategory]],categories[Subcategory],categories[Category],"Add Subcategory")</f>
        <v>Dining Out</v>
      </c>
      <c r="J560" s="3" t="str">
        <f>_xlfn.XLOOKUP(Transactions[[#This Row],[Subcategory]],categories[Subcategory],categories[Category Type],"Add Subcategory")</f>
        <v>Expense</v>
      </c>
    </row>
    <row r="561" spans="2:10" x14ac:dyDescent="0.35">
      <c r="B561" t="s">
        <v>18</v>
      </c>
      <c r="C561" s="1">
        <v>45989</v>
      </c>
      <c r="D561" t="s">
        <v>19</v>
      </c>
      <c r="E561" s="2">
        <v>5</v>
      </c>
      <c r="F561" s="2"/>
      <c r="G561" s="3">
        <f>Transactions[[#This Row],[Credit (Income)]]-Transactions[[#This Row],[Debit (Spend)]]</f>
        <v>-5</v>
      </c>
      <c r="H561" t="s">
        <v>20</v>
      </c>
      <c r="I561" s="3" t="str">
        <f>_xlfn.XLOOKUP(Transactions[[#This Row],[Subcategory]],categories[Subcategory],categories[Category],"Add Subcategory")</f>
        <v>Dining Out</v>
      </c>
      <c r="J561" s="3" t="str">
        <f>_xlfn.XLOOKUP(Transactions[[#This Row],[Subcategory]],categories[Subcategory],categories[Category Type],"Add Subcategory")</f>
        <v>Expense</v>
      </c>
    </row>
    <row r="562" spans="2:10" x14ac:dyDescent="0.35">
      <c r="B562" t="s">
        <v>18</v>
      </c>
      <c r="C562" s="1">
        <v>45990</v>
      </c>
      <c r="D562" t="s">
        <v>19</v>
      </c>
      <c r="E562" s="2">
        <v>5</v>
      </c>
      <c r="F562" s="2"/>
      <c r="G562" s="3">
        <f>Transactions[[#This Row],[Credit (Income)]]-Transactions[[#This Row],[Debit (Spend)]]</f>
        <v>-5</v>
      </c>
      <c r="H562" t="s">
        <v>20</v>
      </c>
      <c r="I562" s="3" t="str">
        <f>_xlfn.XLOOKUP(Transactions[[#This Row],[Subcategory]],categories[Subcategory],categories[Category],"Add Subcategory")</f>
        <v>Dining Out</v>
      </c>
      <c r="J562" s="3" t="str">
        <f>_xlfn.XLOOKUP(Transactions[[#This Row],[Subcategory]],categories[Subcategory],categories[Category Type],"Add Subcategory")</f>
        <v>Expense</v>
      </c>
    </row>
    <row r="563" spans="2:10" x14ac:dyDescent="0.35">
      <c r="B563" t="s">
        <v>18</v>
      </c>
      <c r="C563" s="1">
        <v>45990</v>
      </c>
      <c r="D563" t="s">
        <v>25</v>
      </c>
      <c r="E563" s="2">
        <v>210</v>
      </c>
      <c r="F563" s="2"/>
      <c r="G563" s="3">
        <f>Transactions[[#This Row],[Credit (Income)]]-Transactions[[#This Row],[Debit (Spend)]]</f>
        <v>-210</v>
      </c>
      <c r="H563" t="s">
        <v>26</v>
      </c>
      <c r="I563" s="3" t="str">
        <f>_xlfn.XLOOKUP(Transactions[[#This Row],[Subcategory]],categories[Subcategory],categories[Category],"Add Subcategory")</f>
        <v>Living Expenses</v>
      </c>
      <c r="J563" s="3" t="str">
        <f>_xlfn.XLOOKUP(Transactions[[#This Row],[Subcategory]],categories[Subcategory],categories[Category Type],"Add Subcategory")</f>
        <v>Expense</v>
      </c>
    </row>
    <row r="564" spans="2:10" x14ac:dyDescent="0.35">
      <c r="B564" t="s">
        <v>18</v>
      </c>
      <c r="C564" s="1">
        <v>45991</v>
      </c>
      <c r="D564" t="s">
        <v>33</v>
      </c>
      <c r="E564" s="2">
        <v>239</v>
      </c>
      <c r="F564" s="2"/>
      <c r="G564" s="3">
        <f>Transactions[[#This Row],[Credit (Income)]]-Transactions[[#This Row],[Debit (Spend)]]</f>
        <v>-239</v>
      </c>
      <c r="H564" t="s">
        <v>34</v>
      </c>
      <c r="I564" s="3" t="str">
        <f>_xlfn.XLOOKUP(Transactions[[#This Row],[Subcategory]],categories[Subcategory],categories[Category],"Add Subcategory")</f>
        <v>Discretionary</v>
      </c>
      <c r="J564" s="3" t="str">
        <f>_xlfn.XLOOKUP(Transactions[[#This Row],[Subcategory]],categories[Subcategory],categories[Category Type],"Add Subcategory")</f>
        <v>Expense</v>
      </c>
    </row>
    <row r="565" spans="2:10" x14ac:dyDescent="0.35">
      <c r="B565" t="s">
        <v>18</v>
      </c>
      <c r="C565" s="1">
        <v>45991</v>
      </c>
      <c r="D565" t="s">
        <v>37</v>
      </c>
      <c r="E565" s="2">
        <v>40</v>
      </c>
      <c r="F565" s="2"/>
      <c r="G565" s="3">
        <f>Transactions[[#This Row],[Credit (Income)]]-Transactions[[#This Row],[Debit (Spend)]]</f>
        <v>-40</v>
      </c>
      <c r="H565" t="s">
        <v>38</v>
      </c>
      <c r="I565" s="3" t="str">
        <f>_xlfn.XLOOKUP(Transactions[[#This Row],[Subcategory]],categories[Subcategory],categories[Category],"Add Subcategory")</f>
        <v>Transport</v>
      </c>
      <c r="J565" s="3" t="str">
        <f>_xlfn.XLOOKUP(Transactions[[#This Row],[Subcategory]],categories[Subcategory],categories[Category Type],"Add Subcategory")</f>
        <v>Expense</v>
      </c>
    </row>
    <row r="566" spans="2:10" x14ac:dyDescent="0.35">
      <c r="B566" t="s">
        <v>18</v>
      </c>
      <c r="C566" s="1">
        <v>45991</v>
      </c>
      <c r="D566" t="s">
        <v>58</v>
      </c>
      <c r="E566" s="2">
        <v>30</v>
      </c>
      <c r="F566" s="2"/>
      <c r="G566" s="3">
        <f>Transactions[[#This Row],[Credit (Income)]]-Transactions[[#This Row],[Debit (Spend)]]</f>
        <v>-30</v>
      </c>
      <c r="H566" t="s">
        <v>26</v>
      </c>
      <c r="I566" s="3" t="str">
        <f>_xlfn.XLOOKUP(Transactions[[#This Row],[Subcategory]],categories[Subcategory],categories[Category],"Add Subcategory")</f>
        <v>Living Expenses</v>
      </c>
      <c r="J566" s="3" t="str">
        <f>_xlfn.XLOOKUP(Transactions[[#This Row],[Subcategory]],categories[Subcategory],categories[Category Type],"Add Subcategory")</f>
        <v>Expense</v>
      </c>
    </row>
    <row r="567" spans="2:10" x14ac:dyDescent="0.35">
      <c r="B567" t="s">
        <v>9</v>
      </c>
      <c r="C567" s="1">
        <v>45991</v>
      </c>
      <c r="D567" t="s">
        <v>15</v>
      </c>
      <c r="E567" s="2"/>
      <c r="F567" s="2">
        <v>1745</v>
      </c>
      <c r="G567" s="3">
        <f>Transactions[[#This Row],[Credit (Income)]]-Transactions[[#This Row],[Debit (Spend)]]</f>
        <v>1745</v>
      </c>
      <c r="H567" t="s">
        <v>15</v>
      </c>
      <c r="I567" s="3" t="str">
        <f>_xlfn.XLOOKUP(Transactions[[#This Row],[Subcategory]],categories[Subcategory],categories[Category],"Add Subcategory")</f>
        <v>Variable</v>
      </c>
      <c r="J567" s="3" t="str">
        <f>_xlfn.XLOOKUP(Transactions[[#This Row],[Subcategory]],categories[Subcategory],categories[Category Type],"Add Subcategory")</f>
        <v>Income</v>
      </c>
    </row>
  </sheetData>
  <dataValidations count="1">
    <dataValidation type="list" allowBlank="1" showInputMessage="1" showErrorMessage="1" sqref="H4:H567" xr:uid="{E453B6F7-5B74-4C9E-9D22-306FCD80BED9}">
      <formula1>Subcategories</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18005-020C-462E-80DD-9F5DE56C775D}">
  <dimension ref="A1:P27"/>
  <sheetViews>
    <sheetView topLeftCell="A2" zoomScaleNormal="100" workbookViewId="0">
      <selection activeCell="H5" sqref="H5"/>
    </sheetView>
  </sheetViews>
  <sheetFormatPr defaultRowHeight="14.5" x14ac:dyDescent="0.35"/>
  <cols>
    <col min="1" max="1" width="3.54296875" customWidth="1"/>
    <col min="2" max="2" width="18.26953125" bestFit="1" customWidth="1"/>
    <col min="3" max="3" width="16.7265625" customWidth="1"/>
    <col min="4" max="4" width="17.54296875" customWidth="1"/>
  </cols>
  <sheetData>
    <row r="1" spans="1:16" s="17" customFormat="1" ht="48.75" customHeight="1" x14ac:dyDescent="0.45">
      <c r="A1" s="16" t="s">
        <v>99</v>
      </c>
      <c r="B1" s="16"/>
      <c r="C1" s="16"/>
      <c r="D1" s="16"/>
      <c r="E1" s="16"/>
      <c r="F1" s="16"/>
      <c r="G1" s="16"/>
      <c r="H1" s="16"/>
      <c r="I1" s="16"/>
      <c r="J1" s="16"/>
      <c r="K1" s="16"/>
      <c r="L1" s="16"/>
      <c r="M1" s="16"/>
      <c r="N1" s="16"/>
      <c r="O1" s="16"/>
      <c r="P1" s="16"/>
    </row>
    <row r="3" spans="1:16" x14ac:dyDescent="0.35">
      <c r="B3" s="4" t="s">
        <v>7</v>
      </c>
      <c r="C3" s="4" t="s">
        <v>6</v>
      </c>
      <c r="D3" s="4" t="s">
        <v>8</v>
      </c>
    </row>
    <row r="4" spans="1:16" x14ac:dyDescent="0.35">
      <c r="B4" t="s">
        <v>73</v>
      </c>
      <c r="C4" t="s">
        <v>51</v>
      </c>
      <c r="D4" t="s">
        <v>68</v>
      </c>
    </row>
    <row r="5" spans="1:16" x14ac:dyDescent="0.35">
      <c r="B5" t="s">
        <v>75</v>
      </c>
      <c r="C5" t="s">
        <v>76</v>
      </c>
      <c r="D5" t="s">
        <v>68</v>
      </c>
    </row>
    <row r="6" spans="1:16" x14ac:dyDescent="0.35">
      <c r="B6" t="s">
        <v>75</v>
      </c>
      <c r="C6" t="s">
        <v>24</v>
      </c>
      <c r="D6" t="s">
        <v>68</v>
      </c>
    </row>
    <row r="7" spans="1:16" x14ac:dyDescent="0.35">
      <c r="B7" t="s">
        <v>69</v>
      </c>
      <c r="C7" t="s">
        <v>20</v>
      </c>
      <c r="D7" t="s">
        <v>68</v>
      </c>
    </row>
    <row r="8" spans="1:16" x14ac:dyDescent="0.35">
      <c r="B8" t="s">
        <v>69</v>
      </c>
      <c r="C8" t="s">
        <v>36</v>
      </c>
      <c r="D8" t="s">
        <v>68</v>
      </c>
    </row>
    <row r="9" spans="1:16" x14ac:dyDescent="0.35">
      <c r="B9" t="s">
        <v>67</v>
      </c>
      <c r="C9" t="s">
        <v>34</v>
      </c>
      <c r="D9" t="s">
        <v>68</v>
      </c>
    </row>
    <row r="10" spans="1:16" x14ac:dyDescent="0.35">
      <c r="B10" t="s">
        <v>67</v>
      </c>
      <c r="C10" t="s">
        <v>32</v>
      </c>
      <c r="D10" t="s">
        <v>68</v>
      </c>
    </row>
    <row r="11" spans="1:16" x14ac:dyDescent="0.35">
      <c r="B11" t="s">
        <v>67</v>
      </c>
      <c r="C11" t="s">
        <v>63</v>
      </c>
      <c r="D11" t="s">
        <v>68</v>
      </c>
    </row>
    <row r="12" spans="1:16" x14ac:dyDescent="0.35">
      <c r="B12" t="s">
        <v>67</v>
      </c>
      <c r="C12" t="s">
        <v>46</v>
      </c>
      <c r="D12" t="s">
        <v>68</v>
      </c>
    </row>
    <row r="13" spans="1:16" x14ac:dyDescent="0.35">
      <c r="B13" t="s">
        <v>67</v>
      </c>
      <c r="C13" t="s">
        <v>40</v>
      </c>
      <c r="D13" t="s">
        <v>68</v>
      </c>
    </row>
    <row r="14" spans="1:16" x14ac:dyDescent="0.35">
      <c r="B14" t="s">
        <v>78</v>
      </c>
      <c r="C14" t="s">
        <v>17</v>
      </c>
      <c r="D14" t="s">
        <v>72</v>
      </c>
    </row>
    <row r="15" spans="1:16" x14ac:dyDescent="0.35">
      <c r="B15" t="s">
        <v>74</v>
      </c>
      <c r="C15" t="s">
        <v>28</v>
      </c>
      <c r="D15" t="s">
        <v>68</v>
      </c>
    </row>
    <row r="16" spans="1:16" x14ac:dyDescent="0.35">
      <c r="B16" t="s">
        <v>74</v>
      </c>
      <c r="C16" t="s">
        <v>26</v>
      </c>
      <c r="D16" t="s">
        <v>68</v>
      </c>
    </row>
    <row r="17" spans="2:4" x14ac:dyDescent="0.35">
      <c r="B17" t="s">
        <v>74</v>
      </c>
      <c r="C17" t="s">
        <v>44</v>
      </c>
      <c r="D17" t="s">
        <v>68</v>
      </c>
    </row>
    <row r="18" spans="2:4" x14ac:dyDescent="0.35">
      <c r="B18" t="s">
        <v>74</v>
      </c>
      <c r="C18" t="s">
        <v>22</v>
      </c>
      <c r="D18" t="s">
        <v>68</v>
      </c>
    </row>
    <row r="19" spans="2:4" x14ac:dyDescent="0.35">
      <c r="B19" t="s">
        <v>70</v>
      </c>
      <c r="C19" t="s">
        <v>42</v>
      </c>
      <c r="D19" t="s">
        <v>68</v>
      </c>
    </row>
    <row r="20" spans="2:4" x14ac:dyDescent="0.35">
      <c r="B20" t="s">
        <v>70</v>
      </c>
      <c r="C20" t="s">
        <v>56</v>
      </c>
      <c r="D20" t="s">
        <v>68</v>
      </c>
    </row>
    <row r="21" spans="2:4" x14ac:dyDescent="0.35">
      <c r="B21" t="s">
        <v>65</v>
      </c>
      <c r="C21" t="s">
        <v>14</v>
      </c>
      <c r="D21" t="s">
        <v>66</v>
      </c>
    </row>
    <row r="22" spans="2:4" x14ac:dyDescent="0.35">
      <c r="B22" t="s">
        <v>77</v>
      </c>
      <c r="C22" t="s">
        <v>30</v>
      </c>
      <c r="D22" t="s">
        <v>68</v>
      </c>
    </row>
    <row r="23" spans="2:4" x14ac:dyDescent="0.35">
      <c r="B23" t="s">
        <v>77</v>
      </c>
      <c r="C23" t="s">
        <v>38</v>
      </c>
      <c r="D23" t="s">
        <v>68</v>
      </c>
    </row>
    <row r="24" spans="2:4" x14ac:dyDescent="0.35">
      <c r="B24" t="s">
        <v>71</v>
      </c>
      <c r="C24" t="s">
        <v>60</v>
      </c>
      <c r="D24" t="s">
        <v>72</v>
      </c>
    </row>
    <row r="25" spans="2:4" x14ac:dyDescent="0.35">
      <c r="B25" t="s">
        <v>71</v>
      </c>
      <c r="C25" t="s">
        <v>11</v>
      </c>
      <c r="D25" t="s">
        <v>72</v>
      </c>
    </row>
    <row r="26" spans="2:4" x14ac:dyDescent="0.35">
      <c r="B26" t="s">
        <v>71</v>
      </c>
      <c r="C26" t="s">
        <v>15</v>
      </c>
      <c r="D26" t="s">
        <v>72</v>
      </c>
    </row>
    <row r="27" spans="2:4" x14ac:dyDescent="0.35">
      <c r="B27" t="s">
        <v>71</v>
      </c>
      <c r="C27" t="s">
        <v>79</v>
      </c>
      <c r="D27" t="s">
        <v>68</v>
      </c>
    </row>
  </sheetData>
  <sortState xmlns:xlrd2="http://schemas.microsoft.com/office/spreadsheetml/2017/richdata2" ref="B4:D26">
    <sortCondition ref="B3:B26"/>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1B90F-D48F-4ED6-8895-9476A1592225}">
  <dimension ref="A1:P50"/>
  <sheetViews>
    <sheetView workbookViewId="0">
      <selection activeCell="L17" sqref="L17"/>
    </sheetView>
  </sheetViews>
  <sheetFormatPr defaultRowHeight="14.5" x14ac:dyDescent="0.35"/>
  <cols>
    <col min="1" max="1" width="3" customWidth="1"/>
    <col min="2" max="2" width="10.453125" customWidth="1"/>
    <col min="3" max="3" width="11.1796875" bestFit="1" customWidth="1"/>
    <col min="4" max="4" width="13.7265625" customWidth="1"/>
    <col min="5" max="5" width="16" bestFit="1" customWidth="1"/>
    <col min="6" max="6" width="17.7265625" bestFit="1" customWidth="1"/>
    <col min="7" max="7" width="20.1796875" bestFit="1" customWidth="1"/>
    <col min="8" max="8" width="15" customWidth="1"/>
  </cols>
  <sheetData>
    <row r="1" spans="1:16" s="17" customFormat="1" ht="48.75" customHeight="1" x14ac:dyDescent="0.45">
      <c r="A1" s="16" t="s">
        <v>100</v>
      </c>
      <c r="B1" s="16"/>
      <c r="C1" s="16"/>
      <c r="D1" s="16"/>
      <c r="E1" s="16"/>
      <c r="F1" s="16"/>
      <c r="G1" s="16"/>
      <c r="H1" s="16"/>
      <c r="I1" s="16"/>
      <c r="J1" s="16"/>
      <c r="K1" s="16"/>
      <c r="L1" s="16"/>
      <c r="M1" s="16"/>
      <c r="N1" s="16"/>
      <c r="O1" s="16"/>
      <c r="P1" s="16"/>
    </row>
    <row r="3" spans="1:16" x14ac:dyDescent="0.35">
      <c r="B3" t="s">
        <v>0</v>
      </c>
      <c r="C3" t="s">
        <v>1</v>
      </c>
      <c r="D3" t="s">
        <v>2</v>
      </c>
      <c r="E3" t="s">
        <v>3</v>
      </c>
      <c r="F3" t="s">
        <v>4</v>
      </c>
      <c r="G3" t="s">
        <v>5</v>
      </c>
      <c r="H3" t="s">
        <v>6</v>
      </c>
    </row>
    <row r="4" spans="1:16" x14ac:dyDescent="0.35">
      <c r="B4" t="s">
        <v>18</v>
      </c>
      <c r="C4" s="1">
        <v>45962</v>
      </c>
      <c r="D4" t="s">
        <v>19</v>
      </c>
      <c r="E4">
        <v>5</v>
      </c>
      <c r="H4" t="s">
        <v>20</v>
      </c>
    </row>
    <row r="5" spans="1:16" x14ac:dyDescent="0.35">
      <c r="B5" t="s">
        <v>18</v>
      </c>
      <c r="C5" s="1">
        <v>45964</v>
      </c>
      <c r="D5" t="s">
        <v>19</v>
      </c>
      <c r="E5">
        <v>5</v>
      </c>
      <c r="H5" t="s">
        <v>20</v>
      </c>
    </row>
    <row r="6" spans="1:16" x14ac:dyDescent="0.35">
      <c r="B6" t="s">
        <v>12</v>
      </c>
      <c r="C6" s="1">
        <v>45964</v>
      </c>
      <c r="D6" t="s">
        <v>16</v>
      </c>
      <c r="F6">
        <v>4000</v>
      </c>
      <c r="H6" t="s">
        <v>17</v>
      </c>
    </row>
    <row r="7" spans="1:16" x14ac:dyDescent="0.35">
      <c r="B7" t="s">
        <v>18</v>
      </c>
      <c r="C7" s="1">
        <v>45965</v>
      </c>
      <c r="D7" t="s">
        <v>19</v>
      </c>
      <c r="E7">
        <v>5</v>
      </c>
      <c r="H7" t="s">
        <v>20</v>
      </c>
    </row>
    <row r="8" spans="1:16" x14ac:dyDescent="0.35">
      <c r="B8" t="s">
        <v>12</v>
      </c>
      <c r="C8" s="1">
        <v>45967</v>
      </c>
      <c r="D8" t="s">
        <v>21</v>
      </c>
      <c r="E8">
        <v>927</v>
      </c>
      <c r="H8" t="s">
        <v>22</v>
      </c>
    </row>
    <row r="9" spans="1:16" x14ac:dyDescent="0.35">
      <c r="B9" t="s">
        <v>12</v>
      </c>
      <c r="C9" s="1">
        <v>45967</v>
      </c>
      <c r="D9" t="s">
        <v>23</v>
      </c>
      <c r="E9">
        <v>150</v>
      </c>
      <c r="H9" t="s">
        <v>24</v>
      </c>
    </row>
    <row r="10" spans="1:16" x14ac:dyDescent="0.35">
      <c r="B10" t="s">
        <v>18</v>
      </c>
      <c r="C10" s="1">
        <v>45967</v>
      </c>
      <c r="D10" t="s">
        <v>19</v>
      </c>
      <c r="E10">
        <v>5</v>
      </c>
      <c r="H10" t="s">
        <v>20</v>
      </c>
    </row>
    <row r="11" spans="1:16" x14ac:dyDescent="0.35">
      <c r="B11" t="s">
        <v>18</v>
      </c>
      <c r="C11" s="1">
        <v>45967</v>
      </c>
      <c r="D11" t="s">
        <v>19</v>
      </c>
      <c r="E11">
        <v>5</v>
      </c>
      <c r="H11" t="s">
        <v>20</v>
      </c>
    </row>
    <row r="12" spans="1:16" x14ac:dyDescent="0.35">
      <c r="B12" t="s">
        <v>18</v>
      </c>
      <c r="C12" s="1">
        <v>45968</v>
      </c>
      <c r="D12" t="s">
        <v>19</v>
      </c>
      <c r="E12">
        <v>5</v>
      </c>
      <c r="H12" t="s">
        <v>20</v>
      </c>
    </row>
    <row r="13" spans="1:16" x14ac:dyDescent="0.35">
      <c r="B13" t="s">
        <v>18</v>
      </c>
      <c r="C13" s="1">
        <v>45969</v>
      </c>
      <c r="D13" t="s">
        <v>19</v>
      </c>
      <c r="E13">
        <v>5</v>
      </c>
      <c r="H13" t="s">
        <v>20</v>
      </c>
    </row>
    <row r="14" spans="1:16" x14ac:dyDescent="0.35">
      <c r="B14" t="s">
        <v>18</v>
      </c>
      <c r="C14" s="1">
        <v>45969</v>
      </c>
      <c r="D14" t="s">
        <v>25</v>
      </c>
      <c r="E14">
        <v>160</v>
      </c>
      <c r="H14" t="s">
        <v>26</v>
      </c>
    </row>
    <row r="15" spans="1:16" x14ac:dyDescent="0.35">
      <c r="B15" t="s">
        <v>12</v>
      </c>
      <c r="C15" s="1">
        <v>45972</v>
      </c>
      <c r="D15" t="s">
        <v>27</v>
      </c>
      <c r="E15">
        <v>49</v>
      </c>
      <c r="H15" t="s">
        <v>28</v>
      </c>
    </row>
    <row r="16" spans="1:16" x14ac:dyDescent="0.35">
      <c r="B16" t="s">
        <v>18</v>
      </c>
      <c r="C16" s="1">
        <v>45972</v>
      </c>
      <c r="D16" t="s">
        <v>19</v>
      </c>
      <c r="E16">
        <v>5</v>
      </c>
      <c r="H16" t="s">
        <v>20</v>
      </c>
    </row>
    <row r="17" spans="2:8" x14ac:dyDescent="0.35">
      <c r="B17" t="s">
        <v>18</v>
      </c>
      <c r="C17" s="1">
        <v>45973</v>
      </c>
      <c r="D17" t="s">
        <v>19</v>
      </c>
      <c r="E17">
        <v>5</v>
      </c>
      <c r="H17" t="s">
        <v>20</v>
      </c>
    </row>
    <row r="18" spans="2:8" x14ac:dyDescent="0.35">
      <c r="B18" t="s">
        <v>18</v>
      </c>
      <c r="C18" s="1">
        <v>45974</v>
      </c>
      <c r="D18" t="s">
        <v>29</v>
      </c>
      <c r="E18">
        <v>94</v>
      </c>
      <c r="H18" t="s">
        <v>30</v>
      </c>
    </row>
    <row r="19" spans="2:8" x14ac:dyDescent="0.35">
      <c r="B19" t="s">
        <v>18</v>
      </c>
      <c r="C19" s="1">
        <v>45974</v>
      </c>
      <c r="D19" t="s">
        <v>19</v>
      </c>
      <c r="E19">
        <v>5</v>
      </c>
      <c r="H19" t="s">
        <v>20</v>
      </c>
    </row>
    <row r="20" spans="2:8" x14ac:dyDescent="0.35">
      <c r="B20" t="s">
        <v>18</v>
      </c>
      <c r="C20" s="1">
        <v>45975</v>
      </c>
      <c r="D20" t="s">
        <v>19</v>
      </c>
      <c r="E20">
        <v>5</v>
      </c>
      <c r="H20" t="s">
        <v>20</v>
      </c>
    </row>
    <row r="21" spans="2:8" x14ac:dyDescent="0.35">
      <c r="B21" t="s">
        <v>18</v>
      </c>
      <c r="C21" s="1">
        <v>45976</v>
      </c>
      <c r="D21" t="s">
        <v>25</v>
      </c>
      <c r="E21">
        <v>133</v>
      </c>
      <c r="H21" t="s">
        <v>26</v>
      </c>
    </row>
    <row r="22" spans="2:8" x14ac:dyDescent="0.35">
      <c r="B22" t="s">
        <v>18</v>
      </c>
      <c r="C22" s="1">
        <v>45976</v>
      </c>
      <c r="D22" t="s">
        <v>19</v>
      </c>
      <c r="E22">
        <v>5</v>
      </c>
      <c r="H22" t="s">
        <v>20</v>
      </c>
    </row>
    <row r="23" spans="2:8" x14ac:dyDescent="0.35">
      <c r="B23" t="s">
        <v>18</v>
      </c>
      <c r="C23" s="1">
        <v>45977</v>
      </c>
      <c r="D23" t="s">
        <v>19</v>
      </c>
      <c r="E23">
        <v>5</v>
      </c>
      <c r="H23" t="s">
        <v>20</v>
      </c>
    </row>
    <row r="24" spans="2:8" x14ac:dyDescent="0.35">
      <c r="B24" t="s">
        <v>18</v>
      </c>
      <c r="C24" s="1">
        <v>45977</v>
      </c>
      <c r="D24" t="s">
        <v>31</v>
      </c>
      <c r="E24">
        <v>36</v>
      </c>
      <c r="H24" t="s">
        <v>32</v>
      </c>
    </row>
    <row r="25" spans="2:8" x14ac:dyDescent="0.35">
      <c r="B25" t="s">
        <v>18</v>
      </c>
      <c r="C25" s="1">
        <v>45977</v>
      </c>
      <c r="D25" t="s">
        <v>33</v>
      </c>
      <c r="E25">
        <v>74</v>
      </c>
      <c r="H25" t="s">
        <v>34</v>
      </c>
    </row>
    <row r="26" spans="2:8" x14ac:dyDescent="0.35">
      <c r="B26" t="s">
        <v>18</v>
      </c>
      <c r="C26" s="1">
        <v>45977</v>
      </c>
      <c r="D26" t="s">
        <v>35</v>
      </c>
      <c r="E26">
        <v>72</v>
      </c>
      <c r="H26" t="s">
        <v>36</v>
      </c>
    </row>
    <row r="27" spans="2:8" x14ac:dyDescent="0.35">
      <c r="B27" t="s">
        <v>18</v>
      </c>
      <c r="C27" s="1">
        <v>45978</v>
      </c>
      <c r="D27" t="s">
        <v>37</v>
      </c>
      <c r="E27">
        <v>28</v>
      </c>
      <c r="H27" t="s">
        <v>38</v>
      </c>
    </row>
    <row r="28" spans="2:8" x14ac:dyDescent="0.35">
      <c r="B28" t="s">
        <v>12</v>
      </c>
      <c r="C28" s="1">
        <v>45979</v>
      </c>
      <c r="D28" t="s">
        <v>39</v>
      </c>
      <c r="E28">
        <v>30</v>
      </c>
      <c r="H28" t="s">
        <v>40</v>
      </c>
    </row>
    <row r="29" spans="2:8" x14ac:dyDescent="0.35">
      <c r="B29" t="s">
        <v>18</v>
      </c>
      <c r="C29" s="1">
        <v>45979</v>
      </c>
      <c r="D29" t="s">
        <v>19</v>
      </c>
      <c r="E29">
        <v>5</v>
      </c>
      <c r="H29" t="s">
        <v>20</v>
      </c>
    </row>
    <row r="30" spans="2:8" x14ac:dyDescent="0.35">
      <c r="B30" t="s">
        <v>18</v>
      </c>
      <c r="C30" s="1">
        <v>45980</v>
      </c>
      <c r="D30" t="s">
        <v>19</v>
      </c>
      <c r="E30">
        <v>5</v>
      </c>
      <c r="H30" t="s">
        <v>20</v>
      </c>
    </row>
    <row r="31" spans="2:8" x14ac:dyDescent="0.35">
      <c r="B31" t="s">
        <v>12</v>
      </c>
      <c r="C31" s="1">
        <v>45980</v>
      </c>
      <c r="D31" t="s">
        <v>43</v>
      </c>
      <c r="E31">
        <v>40</v>
      </c>
      <c r="H31" t="s">
        <v>44</v>
      </c>
    </row>
    <row r="32" spans="2:8" x14ac:dyDescent="0.35">
      <c r="B32" t="s">
        <v>18</v>
      </c>
      <c r="C32" s="1">
        <v>45981</v>
      </c>
      <c r="D32" t="s">
        <v>47</v>
      </c>
      <c r="E32">
        <v>35</v>
      </c>
      <c r="H32" t="s">
        <v>32</v>
      </c>
    </row>
    <row r="33" spans="2:8" x14ac:dyDescent="0.35">
      <c r="B33" t="s">
        <v>18</v>
      </c>
      <c r="C33" s="1">
        <v>45981</v>
      </c>
      <c r="D33" t="s">
        <v>19</v>
      </c>
      <c r="E33">
        <v>5</v>
      </c>
      <c r="H33" t="s">
        <v>20</v>
      </c>
    </row>
    <row r="34" spans="2:8" x14ac:dyDescent="0.35">
      <c r="B34" t="s">
        <v>18</v>
      </c>
      <c r="C34" s="1">
        <v>45982</v>
      </c>
      <c r="D34" t="s">
        <v>19</v>
      </c>
      <c r="E34">
        <v>5</v>
      </c>
      <c r="H34" t="s">
        <v>20</v>
      </c>
    </row>
    <row r="35" spans="2:8" x14ac:dyDescent="0.35">
      <c r="B35" t="s">
        <v>18</v>
      </c>
      <c r="C35" s="1">
        <v>45983</v>
      </c>
      <c r="D35" t="s">
        <v>19</v>
      </c>
      <c r="E35">
        <v>5</v>
      </c>
      <c r="H35" t="s">
        <v>20</v>
      </c>
    </row>
    <row r="36" spans="2:8" x14ac:dyDescent="0.35">
      <c r="B36" t="s">
        <v>18</v>
      </c>
      <c r="C36" s="1">
        <v>45983</v>
      </c>
      <c r="D36" t="s">
        <v>25</v>
      </c>
      <c r="E36">
        <v>214</v>
      </c>
      <c r="H36" t="s">
        <v>26</v>
      </c>
    </row>
    <row r="37" spans="2:8" x14ac:dyDescent="0.35">
      <c r="B37" t="s">
        <v>18</v>
      </c>
      <c r="C37" s="1">
        <v>45984</v>
      </c>
      <c r="D37" t="s">
        <v>48</v>
      </c>
      <c r="E37">
        <v>59</v>
      </c>
      <c r="H37" t="s">
        <v>36</v>
      </c>
    </row>
    <row r="38" spans="2:8" x14ac:dyDescent="0.35">
      <c r="B38" t="s">
        <v>18</v>
      </c>
      <c r="C38" s="1">
        <v>45985</v>
      </c>
      <c r="D38" t="s">
        <v>49</v>
      </c>
      <c r="E38">
        <v>13</v>
      </c>
      <c r="H38" t="s">
        <v>36</v>
      </c>
    </row>
    <row r="39" spans="2:8" x14ac:dyDescent="0.35">
      <c r="B39" t="s">
        <v>12</v>
      </c>
      <c r="C39" s="1">
        <v>45986</v>
      </c>
      <c r="D39" t="s">
        <v>50</v>
      </c>
      <c r="E39">
        <v>55</v>
      </c>
      <c r="H39" t="s">
        <v>51</v>
      </c>
    </row>
    <row r="40" spans="2:8" x14ac:dyDescent="0.35">
      <c r="B40" t="s">
        <v>18</v>
      </c>
      <c r="C40" s="1">
        <v>45986</v>
      </c>
      <c r="D40" t="s">
        <v>29</v>
      </c>
      <c r="E40">
        <v>69</v>
      </c>
      <c r="H40" t="s">
        <v>30</v>
      </c>
    </row>
    <row r="41" spans="2:8" x14ac:dyDescent="0.35">
      <c r="B41" t="s">
        <v>18</v>
      </c>
      <c r="C41" s="1">
        <v>45986</v>
      </c>
      <c r="D41" t="s">
        <v>19</v>
      </c>
      <c r="E41">
        <v>5</v>
      </c>
      <c r="H41" t="s">
        <v>20</v>
      </c>
    </row>
    <row r="42" spans="2:8" x14ac:dyDescent="0.35">
      <c r="B42" t="s">
        <v>18</v>
      </c>
      <c r="C42" s="1">
        <v>45987</v>
      </c>
      <c r="D42" t="s">
        <v>19</v>
      </c>
      <c r="E42">
        <v>5</v>
      </c>
      <c r="H42" t="s">
        <v>20</v>
      </c>
    </row>
    <row r="43" spans="2:8" x14ac:dyDescent="0.35">
      <c r="B43" t="s">
        <v>18</v>
      </c>
      <c r="C43" s="1">
        <v>45988</v>
      </c>
      <c r="D43" t="s">
        <v>19</v>
      </c>
      <c r="E43">
        <v>5</v>
      </c>
      <c r="H43" t="s">
        <v>20</v>
      </c>
    </row>
    <row r="44" spans="2:8" x14ac:dyDescent="0.35">
      <c r="B44" t="s">
        <v>18</v>
      </c>
      <c r="C44" s="1">
        <v>45989</v>
      </c>
      <c r="D44" t="s">
        <v>19</v>
      </c>
      <c r="E44">
        <v>5</v>
      </c>
      <c r="H44" t="s">
        <v>20</v>
      </c>
    </row>
    <row r="45" spans="2:8" x14ac:dyDescent="0.35">
      <c r="B45" t="s">
        <v>18</v>
      </c>
      <c r="C45" s="1">
        <v>45990</v>
      </c>
      <c r="D45" t="s">
        <v>19</v>
      </c>
      <c r="E45">
        <v>5</v>
      </c>
      <c r="H45" t="s">
        <v>20</v>
      </c>
    </row>
    <row r="46" spans="2:8" x14ac:dyDescent="0.35">
      <c r="B46" t="s">
        <v>18</v>
      </c>
      <c r="C46" s="1">
        <v>45990</v>
      </c>
      <c r="D46" t="s">
        <v>25</v>
      </c>
      <c r="E46">
        <v>210</v>
      </c>
      <c r="H46" t="s">
        <v>26</v>
      </c>
    </row>
    <row r="47" spans="2:8" x14ac:dyDescent="0.35">
      <c r="B47" t="s">
        <v>18</v>
      </c>
      <c r="C47" s="1">
        <v>45991</v>
      </c>
      <c r="D47" t="s">
        <v>33</v>
      </c>
      <c r="E47">
        <v>239</v>
      </c>
      <c r="H47" t="s">
        <v>34</v>
      </c>
    </row>
    <row r="48" spans="2:8" x14ac:dyDescent="0.35">
      <c r="B48" t="s">
        <v>18</v>
      </c>
      <c r="C48" s="1">
        <v>45991</v>
      </c>
      <c r="D48" t="s">
        <v>37</v>
      </c>
      <c r="E48">
        <v>40</v>
      </c>
    </row>
    <row r="49" spans="2:6" x14ac:dyDescent="0.35">
      <c r="B49" t="s">
        <v>18</v>
      </c>
      <c r="C49" s="1">
        <v>45991</v>
      </c>
      <c r="D49" t="s">
        <v>58</v>
      </c>
      <c r="E49">
        <v>30</v>
      </c>
    </row>
    <row r="50" spans="2:6" x14ac:dyDescent="0.35">
      <c r="B50" t="s">
        <v>9</v>
      </c>
      <c r="C50" s="1">
        <v>45991</v>
      </c>
      <c r="D50" t="s">
        <v>15</v>
      </c>
      <c r="F50">
        <v>1745</v>
      </c>
    </row>
  </sheetData>
  <dataValidations count="1">
    <dataValidation type="list" allowBlank="1" showInputMessage="1" showErrorMessage="1" sqref="H4:H50" xr:uid="{66F0776A-9B1D-4C56-AB67-896CDC1010FB}">
      <formula1>Subcategories</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Report</vt:lpstr>
      <vt:lpstr>Bank Transactions</vt:lpstr>
      <vt:lpstr>Categories</vt:lpstr>
      <vt:lpstr>Nov Data</vt:lpstr>
      <vt:lpstr>Subcategories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Sai Kishan Tanguturi</cp:lastModifiedBy>
  <dcterms:created xsi:type="dcterms:W3CDTF">2024-11-27T04:25:32Z</dcterms:created>
  <dcterms:modified xsi:type="dcterms:W3CDTF">2025-05-23T10:31:39Z</dcterms:modified>
</cp:coreProperties>
</file>