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30" windowWidth="16260" windowHeight="5850"/>
  </bookViews>
  <sheets>
    <sheet name="2073 Theory" sheetId="2" r:id="rId1"/>
    <sheet name="2073 Practical" sheetId="6" r:id="rId2"/>
  </sheets>
  <calcPr calcId="144525"/>
</workbook>
</file>

<file path=xl/calcChain.xml><?xml version="1.0" encoding="utf-8"?>
<calcChain xmlns="http://schemas.openxmlformats.org/spreadsheetml/2006/main">
  <c r="AD72" i="2" l="1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6" i="2"/>
  <c r="AD107" i="2"/>
  <c r="AD108" i="2"/>
  <c r="AD109" i="2"/>
  <c r="AD110" i="2"/>
  <c r="AD111" i="2"/>
  <c r="AD112" i="2"/>
  <c r="AD113" i="2"/>
  <c r="AD114" i="2"/>
  <c r="AD115" i="2"/>
  <c r="AE71" i="2"/>
  <c r="AD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6" i="2"/>
  <c r="AC107" i="2"/>
  <c r="AC108" i="2"/>
  <c r="AC109" i="2"/>
  <c r="AC110" i="2"/>
  <c r="AC111" i="2"/>
  <c r="AC112" i="2"/>
  <c r="AC113" i="2"/>
  <c r="AC114" i="2"/>
  <c r="AC115" i="2"/>
  <c r="AC71" i="2"/>
  <c r="AB115" i="2"/>
  <c r="AB77" i="2"/>
  <c r="AB76" i="2"/>
  <c r="AB75" i="2"/>
  <c r="AB74" i="2"/>
  <c r="AB73" i="2"/>
  <c r="AB72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6" i="2"/>
  <c r="AB107" i="2"/>
  <c r="AB108" i="2"/>
  <c r="AB109" i="2"/>
  <c r="AB110" i="2"/>
  <c r="AB111" i="2"/>
  <c r="AB112" i="2"/>
  <c r="AB113" i="2"/>
  <c r="AB114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6" i="2"/>
  <c r="AA107" i="2"/>
  <c r="AA108" i="2"/>
  <c r="AA109" i="2"/>
  <c r="AA110" i="2"/>
  <c r="AA111" i="2"/>
  <c r="AA112" i="2"/>
  <c r="AA113" i="2"/>
  <c r="AA114" i="2"/>
  <c r="AA115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AA72" i="2"/>
  <c r="Z72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8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7" i="2"/>
  <c r="AC7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72" i="2"/>
  <c r="H71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8" i="2"/>
  <c r="H7" i="2"/>
  <c r="I9" i="2" s="1"/>
  <c r="I8" i="2" l="1"/>
  <c r="I11" i="2"/>
  <c r="I18" i="2"/>
  <c r="I10" i="2"/>
  <c r="I14" i="2"/>
  <c r="I19" i="2"/>
  <c r="I15" i="2"/>
  <c r="I20" i="2"/>
  <c r="I12" i="2"/>
  <c r="I16" i="2"/>
  <c r="I13" i="2"/>
  <c r="I21" i="2"/>
  <c r="I17" i="2"/>
  <c r="AF9" i="2" l="1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8" i="2"/>
  <c r="F111" i="6" l="1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H116" i="6"/>
  <c r="H120" i="6"/>
  <c r="H124" i="6"/>
  <c r="H128" i="6"/>
  <c r="H110" i="6"/>
  <c r="G109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10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74" i="6"/>
  <c r="G73" i="6"/>
  <c r="E75" i="6"/>
  <c r="E76" i="6"/>
  <c r="F76" i="6" s="1"/>
  <c r="G76" i="6" s="1"/>
  <c r="E77" i="6"/>
  <c r="E78" i="6"/>
  <c r="E79" i="6"/>
  <c r="E80" i="6"/>
  <c r="F80" i="6" s="1"/>
  <c r="G80" i="6" s="1"/>
  <c r="E81" i="6"/>
  <c r="E82" i="6"/>
  <c r="E83" i="6"/>
  <c r="E84" i="6"/>
  <c r="F84" i="6" s="1"/>
  <c r="G84" i="6" s="1"/>
  <c r="E85" i="6"/>
  <c r="E86" i="6"/>
  <c r="E87" i="6"/>
  <c r="E88" i="6"/>
  <c r="F88" i="6" s="1"/>
  <c r="G88" i="6" s="1"/>
  <c r="E89" i="6"/>
  <c r="E90" i="6"/>
  <c r="E91" i="6"/>
  <c r="E92" i="6"/>
  <c r="F92" i="6" s="1"/>
  <c r="G92" i="6" s="1"/>
  <c r="E93" i="6"/>
  <c r="E94" i="6"/>
  <c r="E95" i="6"/>
  <c r="E96" i="6"/>
  <c r="F96" i="6" s="1"/>
  <c r="G96" i="6" s="1"/>
  <c r="E97" i="6"/>
  <c r="E74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42" i="6"/>
  <c r="G41" i="6"/>
  <c r="S9" i="6"/>
  <c r="T9" i="6" s="1"/>
  <c r="S10" i="6"/>
  <c r="T10" i="6" s="1"/>
  <c r="S11" i="6"/>
  <c r="T11" i="6" s="1"/>
  <c r="S12" i="6"/>
  <c r="T12" i="6" s="1"/>
  <c r="S13" i="6"/>
  <c r="T13" i="6" s="1"/>
  <c r="S14" i="6"/>
  <c r="T14" i="6" s="1"/>
  <c r="S15" i="6"/>
  <c r="T15" i="6" s="1"/>
  <c r="S16" i="6"/>
  <c r="T16" i="6" s="1"/>
  <c r="S17" i="6"/>
  <c r="T17" i="6" s="1"/>
  <c r="S18" i="6"/>
  <c r="T18" i="6" s="1"/>
  <c r="S19" i="6"/>
  <c r="T19" i="6" s="1"/>
  <c r="S20" i="6"/>
  <c r="T20" i="6" s="1"/>
  <c r="S21" i="6"/>
  <c r="T21" i="6" s="1"/>
  <c r="S22" i="6"/>
  <c r="T22" i="6" s="1"/>
  <c r="S23" i="6"/>
  <c r="T23" i="6" s="1"/>
  <c r="S24" i="6"/>
  <c r="T24" i="6" s="1"/>
  <c r="S25" i="6"/>
  <c r="T25" i="6" s="1"/>
  <c r="S26" i="6"/>
  <c r="T26" i="6" s="1"/>
  <c r="S27" i="6"/>
  <c r="T27" i="6" s="1"/>
  <c r="S28" i="6"/>
  <c r="T28" i="6" s="1"/>
  <c r="S29" i="6"/>
  <c r="T29" i="6" s="1"/>
  <c r="S30" i="6"/>
  <c r="T30" i="6" s="1"/>
  <c r="S42" i="6"/>
  <c r="T42" i="6" s="1"/>
  <c r="S43" i="6"/>
  <c r="T43" i="6" s="1"/>
  <c r="S44" i="6"/>
  <c r="T44" i="6" s="1"/>
  <c r="S45" i="6"/>
  <c r="T45" i="6" s="1"/>
  <c r="S46" i="6"/>
  <c r="T46" i="6" s="1"/>
  <c r="S47" i="6"/>
  <c r="T47" i="6" s="1"/>
  <c r="S48" i="6"/>
  <c r="T48" i="6" s="1"/>
  <c r="S49" i="6"/>
  <c r="T49" i="6" s="1"/>
  <c r="S50" i="6"/>
  <c r="T50" i="6" s="1"/>
  <c r="S51" i="6"/>
  <c r="T51" i="6" s="1"/>
  <c r="S52" i="6"/>
  <c r="T52" i="6" s="1"/>
  <c r="S53" i="6"/>
  <c r="T53" i="6" s="1"/>
  <c r="S54" i="6"/>
  <c r="T54" i="6" s="1"/>
  <c r="S55" i="6"/>
  <c r="T55" i="6" s="1"/>
  <c r="S56" i="6"/>
  <c r="T56" i="6" s="1"/>
  <c r="S57" i="6"/>
  <c r="T57" i="6" s="1"/>
  <c r="S58" i="6"/>
  <c r="T58" i="6" s="1"/>
  <c r="S59" i="6"/>
  <c r="T59" i="6" s="1"/>
  <c r="S60" i="6"/>
  <c r="T60" i="6" s="1"/>
  <c r="S61" i="6"/>
  <c r="T61" i="6" s="1"/>
  <c r="S62" i="6"/>
  <c r="T62" i="6" s="1"/>
  <c r="S63" i="6"/>
  <c r="T63" i="6" s="1"/>
  <c r="S74" i="6"/>
  <c r="T74" i="6" s="1"/>
  <c r="S75" i="6"/>
  <c r="T75" i="6" s="1"/>
  <c r="S76" i="6"/>
  <c r="T76" i="6" s="1"/>
  <c r="S77" i="6"/>
  <c r="T77" i="6" s="1"/>
  <c r="S78" i="6"/>
  <c r="T78" i="6" s="1"/>
  <c r="S79" i="6"/>
  <c r="T79" i="6" s="1"/>
  <c r="S80" i="6"/>
  <c r="T80" i="6" s="1"/>
  <c r="S81" i="6"/>
  <c r="T81" i="6" s="1"/>
  <c r="S82" i="6"/>
  <c r="T82" i="6" s="1"/>
  <c r="S83" i="6"/>
  <c r="T83" i="6" s="1"/>
  <c r="S84" i="6"/>
  <c r="T84" i="6" s="1"/>
  <c r="S85" i="6"/>
  <c r="T85" i="6" s="1"/>
  <c r="S86" i="6"/>
  <c r="T86" i="6" s="1"/>
  <c r="S87" i="6"/>
  <c r="T87" i="6" s="1"/>
  <c r="S88" i="6"/>
  <c r="T88" i="6" s="1"/>
  <c r="S89" i="6"/>
  <c r="T89" i="6" s="1"/>
  <c r="S90" i="6"/>
  <c r="T90" i="6" s="1"/>
  <c r="S91" i="6"/>
  <c r="T91" i="6" s="1"/>
  <c r="S92" i="6"/>
  <c r="T92" i="6" s="1"/>
  <c r="S93" i="6"/>
  <c r="T93" i="6" s="1"/>
  <c r="S94" i="6"/>
  <c r="T94" i="6" s="1"/>
  <c r="S95" i="6"/>
  <c r="T95" i="6" s="1"/>
  <c r="S96" i="6"/>
  <c r="T96" i="6" s="1"/>
  <c r="S97" i="6"/>
  <c r="T97" i="6" s="1"/>
  <c r="S110" i="6"/>
  <c r="T110" i="6" s="1"/>
  <c r="S111" i="6"/>
  <c r="T111" i="6" s="1"/>
  <c r="S112" i="6"/>
  <c r="T112" i="6" s="1"/>
  <c r="S113" i="6"/>
  <c r="T113" i="6" s="1"/>
  <c r="S114" i="6"/>
  <c r="T114" i="6" s="1"/>
  <c r="S115" i="6"/>
  <c r="T115" i="6" s="1"/>
  <c r="S116" i="6"/>
  <c r="T116" i="6" s="1"/>
  <c r="S117" i="6"/>
  <c r="T117" i="6" s="1"/>
  <c r="S118" i="6"/>
  <c r="T118" i="6" s="1"/>
  <c r="S119" i="6"/>
  <c r="T119" i="6" s="1"/>
  <c r="S120" i="6"/>
  <c r="T120" i="6" s="1"/>
  <c r="S121" i="6"/>
  <c r="T121" i="6" s="1"/>
  <c r="S122" i="6"/>
  <c r="T122" i="6" s="1"/>
  <c r="S123" i="6"/>
  <c r="T123" i="6" s="1"/>
  <c r="S124" i="6"/>
  <c r="T124" i="6" s="1"/>
  <c r="S125" i="6"/>
  <c r="T125" i="6" s="1"/>
  <c r="S126" i="6"/>
  <c r="T126" i="6" s="1"/>
  <c r="S127" i="6"/>
  <c r="T127" i="6" s="1"/>
  <c r="S128" i="6"/>
  <c r="T128" i="6" s="1"/>
  <c r="S129" i="6"/>
  <c r="T129" i="6" s="1"/>
  <c r="S130" i="6"/>
  <c r="T130" i="6" s="1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M9" i="6"/>
  <c r="O9" i="6" s="1"/>
  <c r="P9" i="6" s="1"/>
  <c r="M10" i="6"/>
  <c r="O10" i="6" s="1"/>
  <c r="P10" i="6" s="1"/>
  <c r="M11" i="6"/>
  <c r="O11" i="6" s="1"/>
  <c r="P11" i="6" s="1"/>
  <c r="M12" i="6"/>
  <c r="O12" i="6" s="1"/>
  <c r="P12" i="6" s="1"/>
  <c r="M13" i="6"/>
  <c r="O13" i="6" s="1"/>
  <c r="P13" i="6" s="1"/>
  <c r="M14" i="6"/>
  <c r="O14" i="6" s="1"/>
  <c r="P14" i="6" s="1"/>
  <c r="M15" i="6"/>
  <c r="O15" i="6" s="1"/>
  <c r="P15" i="6" s="1"/>
  <c r="M16" i="6"/>
  <c r="O16" i="6" s="1"/>
  <c r="P16" i="6" s="1"/>
  <c r="M17" i="6"/>
  <c r="O17" i="6" s="1"/>
  <c r="P17" i="6" s="1"/>
  <c r="M18" i="6"/>
  <c r="O18" i="6" s="1"/>
  <c r="P18" i="6" s="1"/>
  <c r="M19" i="6"/>
  <c r="O19" i="6" s="1"/>
  <c r="P19" i="6" s="1"/>
  <c r="M20" i="6"/>
  <c r="O20" i="6" s="1"/>
  <c r="P20" i="6" s="1"/>
  <c r="M21" i="6"/>
  <c r="O21" i="6" s="1"/>
  <c r="P21" i="6" s="1"/>
  <c r="M22" i="6"/>
  <c r="O22" i="6" s="1"/>
  <c r="P22" i="6" s="1"/>
  <c r="M23" i="6"/>
  <c r="O23" i="6" s="1"/>
  <c r="P23" i="6" s="1"/>
  <c r="M24" i="6"/>
  <c r="O24" i="6" s="1"/>
  <c r="P24" i="6" s="1"/>
  <c r="M25" i="6"/>
  <c r="O25" i="6" s="1"/>
  <c r="P25" i="6" s="1"/>
  <c r="M26" i="6"/>
  <c r="O26" i="6" s="1"/>
  <c r="P26" i="6" s="1"/>
  <c r="M27" i="6"/>
  <c r="O27" i="6" s="1"/>
  <c r="P27" i="6" s="1"/>
  <c r="M28" i="6"/>
  <c r="O28" i="6" s="1"/>
  <c r="P28" i="6" s="1"/>
  <c r="M29" i="6"/>
  <c r="O29" i="6" s="1"/>
  <c r="P29" i="6" s="1"/>
  <c r="M30" i="6"/>
  <c r="O30" i="6" s="1"/>
  <c r="P30" i="6" s="1"/>
  <c r="M42" i="6"/>
  <c r="O42" i="6" s="1"/>
  <c r="P42" i="6" s="1"/>
  <c r="M43" i="6"/>
  <c r="O43" i="6" s="1"/>
  <c r="P43" i="6" s="1"/>
  <c r="M44" i="6"/>
  <c r="O44" i="6" s="1"/>
  <c r="P44" i="6" s="1"/>
  <c r="M45" i="6"/>
  <c r="O45" i="6" s="1"/>
  <c r="P45" i="6" s="1"/>
  <c r="M46" i="6"/>
  <c r="O46" i="6" s="1"/>
  <c r="P46" i="6" s="1"/>
  <c r="M47" i="6"/>
  <c r="O47" i="6" s="1"/>
  <c r="P47" i="6" s="1"/>
  <c r="M48" i="6"/>
  <c r="O48" i="6" s="1"/>
  <c r="P48" i="6" s="1"/>
  <c r="M49" i="6"/>
  <c r="O49" i="6" s="1"/>
  <c r="P49" i="6" s="1"/>
  <c r="M50" i="6"/>
  <c r="O50" i="6" s="1"/>
  <c r="P50" i="6" s="1"/>
  <c r="M51" i="6"/>
  <c r="O51" i="6" s="1"/>
  <c r="P51" i="6" s="1"/>
  <c r="M52" i="6"/>
  <c r="O52" i="6" s="1"/>
  <c r="P52" i="6" s="1"/>
  <c r="M53" i="6"/>
  <c r="O53" i="6" s="1"/>
  <c r="P53" i="6" s="1"/>
  <c r="M54" i="6"/>
  <c r="O54" i="6" s="1"/>
  <c r="P54" i="6" s="1"/>
  <c r="M55" i="6"/>
  <c r="O55" i="6" s="1"/>
  <c r="P55" i="6" s="1"/>
  <c r="M56" i="6"/>
  <c r="O56" i="6" s="1"/>
  <c r="P56" i="6" s="1"/>
  <c r="M57" i="6"/>
  <c r="O57" i="6" s="1"/>
  <c r="P57" i="6" s="1"/>
  <c r="M58" i="6"/>
  <c r="O58" i="6" s="1"/>
  <c r="P58" i="6" s="1"/>
  <c r="M59" i="6"/>
  <c r="O59" i="6" s="1"/>
  <c r="P59" i="6" s="1"/>
  <c r="M60" i="6"/>
  <c r="O60" i="6" s="1"/>
  <c r="P60" i="6" s="1"/>
  <c r="M61" i="6"/>
  <c r="O61" i="6" s="1"/>
  <c r="P61" i="6" s="1"/>
  <c r="M62" i="6"/>
  <c r="O62" i="6" s="1"/>
  <c r="P62" i="6" s="1"/>
  <c r="M63" i="6"/>
  <c r="O63" i="6" s="1"/>
  <c r="P63" i="6" s="1"/>
  <c r="M74" i="6"/>
  <c r="O74" i="6" s="1"/>
  <c r="P74" i="6" s="1"/>
  <c r="M75" i="6"/>
  <c r="O75" i="6" s="1"/>
  <c r="P75" i="6" s="1"/>
  <c r="M76" i="6"/>
  <c r="O76" i="6" s="1"/>
  <c r="P76" i="6" s="1"/>
  <c r="M77" i="6"/>
  <c r="O77" i="6" s="1"/>
  <c r="P77" i="6" s="1"/>
  <c r="M78" i="6"/>
  <c r="O78" i="6" s="1"/>
  <c r="P78" i="6" s="1"/>
  <c r="M79" i="6"/>
  <c r="O79" i="6" s="1"/>
  <c r="P79" i="6" s="1"/>
  <c r="M80" i="6"/>
  <c r="O80" i="6" s="1"/>
  <c r="P80" i="6" s="1"/>
  <c r="M81" i="6"/>
  <c r="O81" i="6" s="1"/>
  <c r="P81" i="6" s="1"/>
  <c r="M82" i="6"/>
  <c r="O82" i="6" s="1"/>
  <c r="P82" i="6" s="1"/>
  <c r="M83" i="6"/>
  <c r="O83" i="6" s="1"/>
  <c r="P83" i="6" s="1"/>
  <c r="M84" i="6"/>
  <c r="O84" i="6" s="1"/>
  <c r="P84" i="6" s="1"/>
  <c r="M85" i="6"/>
  <c r="O85" i="6" s="1"/>
  <c r="P85" i="6" s="1"/>
  <c r="M86" i="6"/>
  <c r="O86" i="6" s="1"/>
  <c r="P86" i="6" s="1"/>
  <c r="M87" i="6"/>
  <c r="O87" i="6" s="1"/>
  <c r="P87" i="6" s="1"/>
  <c r="M88" i="6"/>
  <c r="O88" i="6" s="1"/>
  <c r="P88" i="6" s="1"/>
  <c r="M89" i="6"/>
  <c r="O89" i="6" s="1"/>
  <c r="P89" i="6" s="1"/>
  <c r="M90" i="6"/>
  <c r="O90" i="6" s="1"/>
  <c r="P90" i="6" s="1"/>
  <c r="M91" i="6"/>
  <c r="O91" i="6" s="1"/>
  <c r="P91" i="6" s="1"/>
  <c r="M92" i="6"/>
  <c r="O92" i="6" s="1"/>
  <c r="P92" i="6" s="1"/>
  <c r="M93" i="6"/>
  <c r="O93" i="6" s="1"/>
  <c r="P93" i="6" s="1"/>
  <c r="M94" i="6"/>
  <c r="O94" i="6" s="1"/>
  <c r="P94" i="6" s="1"/>
  <c r="M95" i="6"/>
  <c r="O95" i="6" s="1"/>
  <c r="P95" i="6" s="1"/>
  <c r="M96" i="6"/>
  <c r="O96" i="6" s="1"/>
  <c r="P96" i="6" s="1"/>
  <c r="M97" i="6"/>
  <c r="O97" i="6" s="1"/>
  <c r="P97" i="6" s="1"/>
  <c r="M110" i="6"/>
  <c r="O110" i="6" s="1"/>
  <c r="P110" i="6" s="1"/>
  <c r="M111" i="6"/>
  <c r="O111" i="6" s="1"/>
  <c r="P111" i="6" s="1"/>
  <c r="M112" i="6"/>
  <c r="O112" i="6" s="1"/>
  <c r="P112" i="6" s="1"/>
  <c r="M113" i="6"/>
  <c r="O113" i="6" s="1"/>
  <c r="P113" i="6" s="1"/>
  <c r="M114" i="6"/>
  <c r="O114" i="6" s="1"/>
  <c r="P114" i="6" s="1"/>
  <c r="M115" i="6"/>
  <c r="O115" i="6" s="1"/>
  <c r="P115" i="6" s="1"/>
  <c r="M116" i="6"/>
  <c r="O116" i="6" s="1"/>
  <c r="P116" i="6" s="1"/>
  <c r="M117" i="6"/>
  <c r="O117" i="6" s="1"/>
  <c r="P117" i="6" s="1"/>
  <c r="M118" i="6"/>
  <c r="O118" i="6" s="1"/>
  <c r="P118" i="6" s="1"/>
  <c r="M119" i="6"/>
  <c r="O119" i="6" s="1"/>
  <c r="P119" i="6" s="1"/>
  <c r="M120" i="6"/>
  <c r="O120" i="6" s="1"/>
  <c r="P120" i="6" s="1"/>
  <c r="M121" i="6"/>
  <c r="O121" i="6" s="1"/>
  <c r="P121" i="6" s="1"/>
  <c r="M122" i="6"/>
  <c r="O122" i="6" s="1"/>
  <c r="P122" i="6" s="1"/>
  <c r="M123" i="6"/>
  <c r="O123" i="6" s="1"/>
  <c r="P123" i="6" s="1"/>
  <c r="M124" i="6"/>
  <c r="O124" i="6" s="1"/>
  <c r="P124" i="6" s="1"/>
  <c r="M125" i="6"/>
  <c r="O125" i="6" s="1"/>
  <c r="P125" i="6" s="1"/>
  <c r="M126" i="6"/>
  <c r="O126" i="6" s="1"/>
  <c r="P126" i="6" s="1"/>
  <c r="M127" i="6"/>
  <c r="O127" i="6" s="1"/>
  <c r="P127" i="6" s="1"/>
  <c r="M128" i="6"/>
  <c r="O128" i="6" s="1"/>
  <c r="P128" i="6" s="1"/>
  <c r="M129" i="6"/>
  <c r="O129" i="6" s="1"/>
  <c r="P129" i="6" s="1"/>
  <c r="M130" i="6"/>
  <c r="O130" i="6" s="1"/>
  <c r="P130" i="6" s="1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E9" i="6"/>
  <c r="F9" i="6" s="1"/>
  <c r="G9" i="6" s="1"/>
  <c r="E10" i="6"/>
  <c r="F10" i="6" s="1"/>
  <c r="G10" i="6" s="1"/>
  <c r="E11" i="6"/>
  <c r="F11" i="6" s="1"/>
  <c r="G11" i="6" s="1"/>
  <c r="E12" i="6"/>
  <c r="F12" i="6" s="1"/>
  <c r="G12" i="6" s="1"/>
  <c r="E13" i="6"/>
  <c r="F13" i="6" s="1"/>
  <c r="G13" i="6" s="1"/>
  <c r="E14" i="6"/>
  <c r="F14" i="6" s="1"/>
  <c r="G14" i="6" s="1"/>
  <c r="E15" i="6"/>
  <c r="F15" i="6" s="1"/>
  <c r="G15" i="6" s="1"/>
  <c r="E16" i="6"/>
  <c r="F16" i="6" s="1"/>
  <c r="G16" i="6" s="1"/>
  <c r="E17" i="6"/>
  <c r="F17" i="6" s="1"/>
  <c r="G17" i="6" s="1"/>
  <c r="E18" i="6"/>
  <c r="F18" i="6" s="1"/>
  <c r="G18" i="6" s="1"/>
  <c r="E19" i="6"/>
  <c r="F19" i="6" s="1"/>
  <c r="G19" i="6" s="1"/>
  <c r="E20" i="6"/>
  <c r="F20" i="6" s="1"/>
  <c r="G20" i="6" s="1"/>
  <c r="E21" i="6"/>
  <c r="F21" i="6" s="1"/>
  <c r="G21" i="6" s="1"/>
  <c r="E22" i="6"/>
  <c r="F22" i="6" s="1"/>
  <c r="G22" i="6" s="1"/>
  <c r="E23" i="6"/>
  <c r="F23" i="6" s="1"/>
  <c r="G23" i="6" s="1"/>
  <c r="E24" i="6"/>
  <c r="F24" i="6" s="1"/>
  <c r="G24" i="6" s="1"/>
  <c r="E25" i="6"/>
  <c r="F25" i="6" s="1"/>
  <c r="G25" i="6" s="1"/>
  <c r="E26" i="6"/>
  <c r="F26" i="6" s="1"/>
  <c r="G26" i="6" s="1"/>
  <c r="E27" i="6"/>
  <c r="F27" i="6" s="1"/>
  <c r="G27" i="6" s="1"/>
  <c r="E28" i="6"/>
  <c r="F28" i="6" s="1"/>
  <c r="G28" i="6" s="1"/>
  <c r="E29" i="6"/>
  <c r="F29" i="6" s="1"/>
  <c r="G29" i="6" s="1"/>
  <c r="E30" i="6"/>
  <c r="F30" i="6" s="1"/>
  <c r="G30" i="6" s="1"/>
  <c r="F42" i="6"/>
  <c r="G42" i="6" s="1"/>
  <c r="H42" i="6" s="1"/>
  <c r="F43" i="6"/>
  <c r="G43" i="6" s="1"/>
  <c r="H43" i="6" s="1"/>
  <c r="F44" i="6"/>
  <c r="G44" i="6" s="1"/>
  <c r="H44" i="6" s="1"/>
  <c r="F45" i="6"/>
  <c r="G45" i="6" s="1"/>
  <c r="H45" i="6" s="1"/>
  <c r="F46" i="6"/>
  <c r="G46" i="6" s="1"/>
  <c r="H46" i="6" s="1"/>
  <c r="F47" i="6"/>
  <c r="G47" i="6" s="1"/>
  <c r="H47" i="6" s="1"/>
  <c r="F48" i="6"/>
  <c r="G48" i="6" s="1"/>
  <c r="H48" i="6" s="1"/>
  <c r="F49" i="6"/>
  <c r="G49" i="6" s="1"/>
  <c r="H49" i="6" s="1"/>
  <c r="F50" i="6"/>
  <c r="G50" i="6" s="1"/>
  <c r="H50" i="6" s="1"/>
  <c r="F51" i="6"/>
  <c r="G51" i="6" s="1"/>
  <c r="H51" i="6" s="1"/>
  <c r="F52" i="6"/>
  <c r="G52" i="6" s="1"/>
  <c r="H52" i="6" s="1"/>
  <c r="F53" i="6"/>
  <c r="G53" i="6" s="1"/>
  <c r="H53" i="6" s="1"/>
  <c r="F54" i="6"/>
  <c r="G54" i="6" s="1"/>
  <c r="H54" i="6" s="1"/>
  <c r="F55" i="6"/>
  <c r="G55" i="6" s="1"/>
  <c r="H55" i="6" s="1"/>
  <c r="F56" i="6"/>
  <c r="G56" i="6" s="1"/>
  <c r="H56" i="6" s="1"/>
  <c r="F57" i="6"/>
  <c r="G57" i="6" s="1"/>
  <c r="H57" i="6" s="1"/>
  <c r="F58" i="6"/>
  <c r="G58" i="6" s="1"/>
  <c r="H58" i="6" s="1"/>
  <c r="F59" i="6"/>
  <c r="G59" i="6" s="1"/>
  <c r="H59" i="6" s="1"/>
  <c r="F60" i="6"/>
  <c r="G60" i="6" s="1"/>
  <c r="H60" i="6" s="1"/>
  <c r="F61" i="6"/>
  <c r="G61" i="6" s="1"/>
  <c r="H61" i="6" s="1"/>
  <c r="F62" i="6"/>
  <c r="G62" i="6" s="1"/>
  <c r="H62" i="6" s="1"/>
  <c r="F63" i="6"/>
  <c r="G63" i="6" s="1"/>
  <c r="H63" i="6" s="1"/>
  <c r="F74" i="6"/>
  <c r="G74" i="6" s="1"/>
  <c r="F75" i="6"/>
  <c r="G75" i="6" s="1"/>
  <c r="F77" i="6"/>
  <c r="G77" i="6" s="1"/>
  <c r="F78" i="6"/>
  <c r="G78" i="6" s="1"/>
  <c r="F79" i="6"/>
  <c r="G79" i="6" s="1"/>
  <c r="F81" i="6"/>
  <c r="G81" i="6" s="1"/>
  <c r="F82" i="6"/>
  <c r="G82" i="6" s="1"/>
  <c r="F83" i="6"/>
  <c r="G83" i="6" s="1"/>
  <c r="F85" i="6"/>
  <c r="G85" i="6" s="1"/>
  <c r="F86" i="6"/>
  <c r="G86" i="6" s="1"/>
  <c r="F87" i="6"/>
  <c r="G87" i="6" s="1"/>
  <c r="F89" i="6"/>
  <c r="G89" i="6" s="1"/>
  <c r="F90" i="6"/>
  <c r="G90" i="6" s="1"/>
  <c r="F91" i="6"/>
  <c r="G91" i="6" s="1"/>
  <c r="F93" i="6"/>
  <c r="G93" i="6" s="1"/>
  <c r="F94" i="6"/>
  <c r="G94" i="6" s="1"/>
  <c r="F95" i="6"/>
  <c r="G95" i="6" s="1"/>
  <c r="F97" i="6"/>
  <c r="G97" i="6" s="1"/>
  <c r="F110" i="6"/>
  <c r="G110" i="6" s="1"/>
  <c r="G111" i="6"/>
  <c r="H111" i="6" s="1"/>
  <c r="G112" i="6"/>
  <c r="H112" i="6" s="1"/>
  <c r="G113" i="6"/>
  <c r="H113" i="6" s="1"/>
  <c r="G114" i="6"/>
  <c r="H114" i="6" s="1"/>
  <c r="G115" i="6"/>
  <c r="H115" i="6" s="1"/>
  <c r="G116" i="6"/>
  <c r="G117" i="6"/>
  <c r="H117" i="6" s="1"/>
  <c r="G118" i="6"/>
  <c r="H118" i="6" s="1"/>
  <c r="G119" i="6"/>
  <c r="H119" i="6" s="1"/>
  <c r="G120" i="6"/>
  <c r="G121" i="6"/>
  <c r="H121" i="6" s="1"/>
  <c r="G122" i="6"/>
  <c r="H122" i="6" s="1"/>
  <c r="G123" i="6"/>
  <c r="H123" i="6" s="1"/>
  <c r="G124" i="6"/>
  <c r="G125" i="6"/>
  <c r="H125" i="6" s="1"/>
  <c r="G126" i="6"/>
  <c r="H126" i="6" s="1"/>
  <c r="G127" i="6"/>
  <c r="H127" i="6" s="1"/>
  <c r="G128" i="6"/>
  <c r="G129" i="6"/>
  <c r="H129" i="6" s="1"/>
  <c r="G130" i="6"/>
  <c r="H130" i="6" s="1"/>
  <c r="E8" i="6"/>
  <c r="F8" i="6" s="1"/>
  <c r="G8" i="6" s="1"/>
  <c r="S8" i="6"/>
  <c r="T8" i="6" s="1"/>
  <c r="R8" i="6"/>
  <c r="M8" i="6"/>
  <c r="O8" i="6" s="1"/>
  <c r="P8" i="6" s="1"/>
  <c r="K8" i="6"/>
  <c r="G7" i="6"/>
  <c r="I113" i="6" l="1"/>
  <c r="U113" i="6" s="1"/>
  <c r="I63" i="6"/>
  <c r="I59" i="6"/>
  <c r="I55" i="6"/>
  <c r="U55" i="6" s="1"/>
  <c r="I51" i="6"/>
  <c r="I47" i="6"/>
  <c r="I43" i="6"/>
  <c r="H28" i="6"/>
  <c r="I28" i="6" s="1"/>
  <c r="U28" i="6" s="1"/>
  <c r="H24" i="6"/>
  <c r="I24" i="6" s="1"/>
  <c r="H20" i="6"/>
  <c r="I20" i="6" s="1"/>
  <c r="H16" i="6"/>
  <c r="I16" i="6" s="1"/>
  <c r="H12" i="6"/>
  <c r="I12" i="6" s="1"/>
  <c r="U12" i="6" s="1"/>
  <c r="I120" i="6"/>
  <c r="U120" i="6" s="1"/>
  <c r="I62" i="6"/>
  <c r="I58" i="6"/>
  <c r="I54" i="6"/>
  <c r="U54" i="6" s="1"/>
  <c r="I50" i="6"/>
  <c r="I46" i="6"/>
  <c r="U46" i="6" s="1"/>
  <c r="I42" i="6"/>
  <c r="U42" i="6" s="1"/>
  <c r="H27" i="6"/>
  <c r="I27" i="6" s="1"/>
  <c r="H23" i="6"/>
  <c r="I23" i="6" s="1"/>
  <c r="H19" i="6"/>
  <c r="I19" i="6" s="1"/>
  <c r="H15" i="6"/>
  <c r="I15" i="6" s="1"/>
  <c r="H11" i="6"/>
  <c r="I11" i="6" s="1"/>
  <c r="U11" i="6" s="1"/>
  <c r="I61" i="6"/>
  <c r="U61" i="6" s="1"/>
  <c r="I57" i="6"/>
  <c r="I53" i="6"/>
  <c r="I49" i="6"/>
  <c r="U49" i="6" s="1"/>
  <c r="I45" i="6"/>
  <c r="U45" i="6" s="1"/>
  <c r="H30" i="6"/>
  <c r="I30" i="6" s="1"/>
  <c r="U30" i="6" s="1"/>
  <c r="H26" i="6"/>
  <c r="I26" i="6" s="1"/>
  <c r="H22" i="6"/>
  <c r="I22" i="6" s="1"/>
  <c r="H18" i="6"/>
  <c r="I18" i="6" s="1"/>
  <c r="U18" i="6" s="1"/>
  <c r="H14" i="6"/>
  <c r="I14" i="6" s="1"/>
  <c r="H10" i="6"/>
  <c r="I10" i="6" s="1"/>
  <c r="I126" i="6"/>
  <c r="U126" i="6" s="1"/>
  <c r="I78" i="6"/>
  <c r="U78" i="6" s="1"/>
  <c r="I60" i="6"/>
  <c r="U60" i="6" s="1"/>
  <c r="I56" i="6"/>
  <c r="I52" i="6"/>
  <c r="U52" i="6" s="1"/>
  <c r="I48" i="6"/>
  <c r="I44" i="6"/>
  <c r="U44" i="6" s="1"/>
  <c r="H29" i="6"/>
  <c r="I29" i="6" s="1"/>
  <c r="H25" i="6"/>
  <c r="I25" i="6" s="1"/>
  <c r="U25" i="6" s="1"/>
  <c r="H21" i="6"/>
  <c r="I21" i="6" s="1"/>
  <c r="H17" i="6"/>
  <c r="I17" i="6" s="1"/>
  <c r="H13" i="6"/>
  <c r="I13" i="6" s="1"/>
  <c r="H9" i="6"/>
  <c r="I9" i="6" s="1"/>
  <c r="U9" i="6" s="1"/>
  <c r="I116" i="6"/>
  <c r="U116" i="6" s="1"/>
  <c r="I96" i="6"/>
  <c r="U96" i="6" s="1"/>
  <c r="I129" i="6"/>
  <c r="I125" i="6"/>
  <c r="U125" i="6" s="1"/>
  <c r="I121" i="6"/>
  <c r="U121" i="6" s="1"/>
  <c r="I117" i="6"/>
  <c r="U117" i="6" s="1"/>
  <c r="I97" i="6"/>
  <c r="U97" i="6" s="1"/>
  <c r="I93" i="6"/>
  <c r="U93" i="6" s="1"/>
  <c r="I89" i="6"/>
  <c r="U89" i="6" s="1"/>
  <c r="I85" i="6"/>
  <c r="U85" i="6" s="1"/>
  <c r="I81" i="6"/>
  <c r="I77" i="6"/>
  <c r="U77" i="6" s="1"/>
  <c r="I112" i="6"/>
  <c r="U112" i="6" s="1"/>
  <c r="I88" i="6"/>
  <c r="U88" i="6" s="1"/>
  <c r="I80" i="6"/>
  <c r="I76" i="6"/>
  <c r="U76" i="6" s="1"/>
  <c r="I124" i="6"/>
  <c r="U124" i="6" s="1"/>
  <c r="I92" i="6"/>
  <c r="U92" i="6" s="1"/>
  <c r="I123" i="6"/>
  <c r="I119" i="6"/>
  <c r="U119" i="6" s="1"/>
  <c r="I115" i="6"/>
  <c r="U115" i="6" s="1"/>
  <c r="I111" i="6"/>
  <c r="U111" i="6" s="1"/>
  <c r="I95" i="6"/>
  <c r="U95" i="6" s="1"/>
  <c r="W95" i="6" s="1"/>
  <c r="I91" i="6"/>
  <c r="U91" i="6" s="1"/>
  <c r="I87" i="6"/>
  <c r="U87" i="6" s="1"/>
  <c r="I83" i="6"/>
  <c r="U83" i="6" s="1"/>
  <c r="I79" i="6"/>
  <c r="I75" i="6"/>
  <c r="U75" i="6" s="1"/>
  <c r="I128" i="6"/>
  <c r="U128" i="6" s="1"/>
  <c r="I84" i="6"/>
  <c r="U84" i="6" s="1"/>
  <c r="I127" i="6"/>
  <c r="U127" i="6" s="1"/>
  <c r="I130" i="6"/>
  <c r="U130" i="6" s="1"/>
  <c r="I122" i="6"/>
  <c r="U122" i="6" s="1"/>
  <c r="I118" i="6"/>
  <c r="U118" i="6" s="1"/>
  <c r="I114" i="6"/>
  <c r="I110" i="6"/>
  <c r="U110" i="6" s="1"/>
  <c r="I94" i="6"/>
  <c r="U94" i="6" s="1"/>
  <c r="I90" i="6"/>
  <c r="U90" i="6" s="1"/>
  <c r="I86" i="6"/>
  <c r="I82" i="6"/>
  <c r="U82" i="6" s="1"/>
  <c r="I74" i="6"/>
  <c r="U74" i="6" s="1"/>
  <c r="U62" i="6"/>
  <c r="U27" i="6"/>
  <c r="U19" i="6"/>
  <c r="U14" i="6"/>
  <c r="U53" i="6"/>
  <c r="U26" i="6"/>
  <c r="U10" i="6"/>
  <c r="U56" i="6"/>
  <c r="U48" i="6"/>
  <c r="U29" i="6"/>
  <c r="U21" i="6"/>
  <c r="U17" i="6"/>
  <c r="U13" i="6"/>
  <c r="U63" i="6"/>
  <c r="U59" i="6"/>
  <c r="U51" i="6"/>
  <c r="U47" i="6"/>
  <c r="U43" i="6"/>
  <c r="U24" i="6"/>
  <c r="U20" i="6"/>
  <c r="U16" i="6"/>
  <c r="U58" i="6"/>
  <c r="U57" i="6"/>
  <c r="U50" i="6"/>
  <c r="U23" i="6"/>
  <c r="U22" i="6"/>
  <c r="U15" i="6"/>
  <c r="U123" i="6"/>
  <c r="U79" i="6"/>
  <c r="U114" i="6"/>
  <c r="U86" i="6"/>
  <c r="U129" i="6"/>
  <c r="U81" i="6"/>
  <c r="U80" i="6"/>
  <c r="H8" i="6"/>
  <c r="I8" i="6" s="1"/>
  <c r="U8" i="6" s="1"/>
  <c r="W8" i="6" s="1"/>
  <c r="I73" i="2"/>
  <c r="S9" i="2"/>
  <c r="T9" i="2" s="1"/>
  <c r="S10" i="2"/>
  <c r="T10" i="2" s="1"/>
  <c r="S11" i="2"/>
  <c r="T11" i="2" s="1"/>
  <c r="S12" i="2"/>
  <c r="S13" i="2"/>
  <c r="T13" i="2" s="1"/>
  <c r="S14" i="2"/>
  <c r="T14" i="2" s="1"/>
  <c r="S15" i="2"/>
  <c r="T15" i="2" s="1"/>
  <c r="S16" i="2"/>
  <c r="S17" i="2"/>
  <c r="S18" i="2"/>
  <c r="T18" i="2" s="1"/>
  <c r="S19" i="2"/>
  <c r="T19" i="2" s="1"/>
  <c r="S20" i="2"/>
  <c r="S21" i="2"/>
  <c r="S22" i="2"/>
  <c r="T22" i="2" s="1"/>
  <c r="S23" i="2"/>
  <c r="T23" i="2" s="1"/>
  <c r="S24" i="2"/>
  <c r="S25" i="2"/>
  <c r="T25" i="2" s="1"/>
  <c r="S26" i="2"/>
  <c r="T26" i="2" s="1"/>
  <c r="S27" i="2"/>
  <c r="T27" i="2" s="1"/>
  <c r="S28" i="2"/>
  <c r="S29" i="2"/>
  <c r="T29" i="2" s="1"/>
  <c r="S30" i="2"/>
  <c r="T30" i="2" s="1"/>
  <c r="S31" i="2"/>
  <c r="T31" i="2" s="1"/>
  <c r="S32" i="2"/>
  <c r="S33" i="2"/>
  <c r="S34" i="2"/>
  <c r="T34" i="2" s="1"/>
  <c r="S35" i="2"/>
  <c r="T35" i="2" s="1"/>
  <c r="S36" i="2"/>
  <c r="S37" i="2"/>
  <c r="S38" i="2"/>
  <c r="S39" i="2"/>
  <c r="T39" i="2" s="1"/>
  <c r="S40" i="2"/>
  <c r="S41" i="2"/>
  <c r="T41" i="2" s="1"/>
  <c r="S42" i="2"/>
  <c r="T42" i="2" s="1"/>
  <c r="S43" i="2"/>
  <c r="T43" i="2" s="1"/>
  <c r="S44" i="2"/>
  <c r="S45" i="2"/>
  <c r="T45" i="2" s="1"/>
  <c r="S46" i="2"/>
  <c r="T46" i="2" s="1"/>
  <c r="S47" i="2"/>
  <c r="T47" i="2" s="1"/>
  <c r="S48" i="2"/>
  <c r="S49" i="2"/>
  <c r="S50" i="2"/>
  <c r="T50" i="2" s="1"/>
  <c r="S51" i="2"/>
  <c r="T51" i="2" s="1"/>
  <c r="S52" i="2"/>
  <c r="T52" i="2" s="1"/>
  <c r="S72" i="2"/>
  <c r="S73" i="2"/>
  <c r="T73" i="2" s="1"/>
  <c r="S74" i="2"/>
  <c r="T74" i="2" s="1"/>
  <c r="S75" i="2"/>
  <c r="S76" i="2"/>
  <c r="T76" i="2" s="1"/>
  <c r="S77" i="2"/>
  <c r="T77" i="2" s="1"/>
  <c r="S78" i="2"/>
  <c r="T78" i="2" s="1"/>
  <c r="S79" i="2"/>
  <c r="S80" i="2"/>
  <c r="T80" i="2" s="1"/>
  <c r="S81" i="2"/>
  <c r="T81" i="2" s="1"/>
  <c r="S82" i="2"/>
  <c r="T82" i="2" s="1"/>
  <c r="S83" i="2"/>
  <c r="T83" i="2" s="1"/>
  <c r="S84" i="2"/>
  <c r="S85" i="2"/>
  <c r="T85" i="2" s="1"/>
  <c r="S86" i="2"/>
  <c r="T86" i="2" s="1"/>
  <c r="S87" i="2"/>
  <c r="S88" i="2"/>
  <c r="S89" i="2"/>
  <c r="T89" i="2" s="1"/>
  <c r="S90" i="2"/>
  <c r="T90" i="2" s="1"/>
  <c r="S91" i="2"/>
  <c r="T91" i="2" s="1"/>
  <c r="S92" i="2"/>
  <c r="T92" i="2" s="1"/>
  <c r="S93" i="2"/>
  <c r="T93" i="2" s="1"/>
  <c r="S94" i="2"/>
  <c r="T94" i="2" s="1"/>
  <c r="S95" i="2"/>
  <c r="S96" i="2"/>
  <c r="T96" i="2" s="1"/>
  <c r="S97" i="2"/>
  <c r="T97" i="2" s="1"/>
  <c r="S98" i="2"/>
  <c r="T98" i="2" s="1"/>
  <c r="S99" i="2"/>
  <c r="S100" i="2"/>
  <c r="S101" i="2"/>
  <c r="T101" i="2" s="1"/>
  <c r="S102" i="2"/>
  <c r="T102" i="2" s="1"/>
  <c r="S103" i="2"/>
  <c r="T103" i="2" s="1"/>
  <c r="S104" i="2"/>
  <c r="S105" i="2"/>
  <c r="T105" i="2" s="1"/>
  <c r="S106" i="2"/>
  <c r="T106" i="2" s="1"/>
  <c r="S107" i="2"/>
  <c r="S108" i="2"/>
  <c r="T108" i="2" s="1"/>
  <c r="S109" i="2"/>
  <c r="T109" i="2" s="1"/>
  <c r="S110" i="2"/>
  <c r="T110" i="2" s="1"/>
  <c r="S111" i="2"/>
  <c r="T111" i="2" s="1"/>
  <c r="S112" i="2"/>
  <c r="T112" i="2" s="1"/>
  <c r="S113" i="2"/>
  <c r="T113" i="2" s="1"/>
  <c r="S114" i="2"/>
  <c r="T114" i="2" s="1"/>
  <c r="S115" i="2"/>
  <c r="S8" i="2"/>
  <c r="T8" i="2" s="1"/>
  <c r="Q9" i="2"/>
  <c r="R9" i="2" s="1"/>
  <c r="Q10" i="2"/>
  <c r="Q11" i="2"/>
  <c r="R11" i="2" s="1"/>
  <c r="Q12" i="2"/>
  <c r="Q13" i="2"/>
  <c r="R13" i="2" s="1"/>
  <c r="Q14" i="2"/>
  <c r="Q15" i="2"/>
  <c r="R15" i="2" s="1"/>
  <c r="Q16" i="2"/>
  <c r="R16" i="2" s="1"/>
  <c r="Q17" i="2"/>
  <c r="R17" i="2" s="1"/>
  <c r="Q18" i="2"/>
  <c r="Q19" i="2"/>
  <c r="R19" i="2" s="1"/>
  <c r="Q20" i="2"/>
  <c r="R20" i="2" s="1"/>
  <c r="Q21" i="2"/>
  <c r="R21" i="2" s="1"/>
  <c r="Q22" i="2"/>
  <c r="R22" i="2" s="1"/>
  <c r="Q23" i="2"/>
  <c r="R23" i="2" s="1"/>
  <c r="Q24" i="2"/>
  <c r="R24" i="2" s="1"/>
  <c r="Q25" i="2"/>
  <c r="R25" i="2" s="1"/>
  <c r="Q26" i="2"/>
  <c r="Q27" i="2"/>
  <c r="Q28" i="2"/>
  <c r="Q29" i="2"/>
  <c r="R29" i="2" s="1"/>
  <c r="Q30" i="2"/>
  <c r="R30" i="2" s="1"/>
  <c r="Q31" i="2"/>
  <c r="R31" i="2" s="1"/>
  <c r="Q32" i="2"/>
  <c r="R32" i="2" s="1"/>
  <c r="Q33" i="2"/>
  <c r="R33" i="2" s="1"/>
  <c r="Q34" i="2"/>
  <c r="Q35" i="2"/>
  <c r="R35" i="2" s="1"/>
  <c r="Q36" i="2"/>
  <c r="R36" i="2" s="1"/>
  <c r="Q37" i="2"/>
  <c r="R37" i="2" s="1"/>
  <c r="Q38" i="2"/>
  <c r="Q39" i="2"/>
  <c r="R39" i="2" s="1"/>
  <c r="Q40" i="2"/>
  <c r="R40" i="2" s="1"/>
  <c r="Q41" i="2"/>
  <c r="R41" i="2" s="1"/>
  <c r="Q42" i="2"/>
  <c r="R42" i="2" s="1"/>
  <c r="Q43" i="2"/>
  <c r="Q44" i="2"/>
  <c r="Q45" i="2"/>
  <c r="R45" i="2" s="1"/>
  <c r="Q46" i="2"/>
  <c r="R46" i="2" s="1"/>
  <c r="Q47" i="2"/>
  <c r="R47" i="2" s="1"/>
  <c r="Q48" i="2"/>
  <c r="R48" i="2" s="1"/>
  <c r="Q49" i="2"/>
  <c r="R49" i="2" s="1"/>
  <c r="Q50" i="2"/>
  <c r="R50" i="2" s="1"/>
  <c r="Q51" i="2"/>
  <c r="R51" i="2" s="1"/>
  <c r="Q52" i="2"/>
  <c r="R52" i="2" s="1"/>
  <c r="Q73" i="2"/>
  <c r="R73" i="2" s="1"/>
  <c r="Q74" i="2"/>
  <c r="Q75" i="2"/>
  <c r="R75" i="2" s="1"/>
  <c r="Q76" i="2"/>
  <c r="R76" i="2" s="1"/>
  <c r="Q77" i="2"/>
  <c r="R77" i="2" s="1"/>
  <c r="Q78" i="2"/>
  <c r="R78" i="2" s="1"/>
  <c r="Q79" i="2"/>
  <c r="R79" i="2" s="1"/>
  <c r="Q80" i="2"/>
  <c r="R80" i="2" s="1"/>
  <c r="Q81" i="2"/>
  <c r="R81" i="2" s="1"/>
  <c r="Q82" i="2"/>
  <c r="Q83" i="2"/>
  <c r="R83" i="2" s="1"/>
  <c r="Q84" i="2"/>
  <c r="R84" i="2" s="1"/>
  <c r="Q85" i="2"/>
  <c r="R85" i="2" s="1"/>
  <c r="Q86" i="2"/>
  <c r="R86" i="2" s="1"/>
  <c r="Q87" i="2"/>
  <c r="R87" i="2" s="1"/>
  <c r="Q88" i="2"/>
  <c r="R88" i="2" s="1"/>
  <c r="Q89" i="2"/>
  <c r="R89" i="2" s="1"/>
  <c r="Q90" i="2"/>
  <c r="R90" i="2" s="1"/>
  <c r="Q91" i="2"/>
  <c r="R91" i="2" s="1"/>
  <c r="Q92" i="2"/>
  <c r="R92" i="2" s="1"/>
  <c r="Q93" i="2"/>
  <c r="Q94" i="2"/>
  <c r="Q95" i="2"/>
  <c r="R95" i="2" s="1"/>
  <c r="Q96" i="2"/>
  <c r="R96" i="2" s="1"/>
  <c r="Q97" i="2"/>
  <c r="R97" i="2" s="1"/>
  <c r="Q98" i="2"/>
  <c r="R98" i="2" s="1"/>
  <c r="Q99" i="2"/>
  <c r="R99" i="2" s="1"/>
  <c r="Q100" i="2"/>
  <c r="R100" i="2" s="1"/>
  <c r="Q101" i="2"/>
  <c r="Q102" i="2"/>
  <c r="Q103" i="2"/>
  <c r="R103" i="2" s="1"/>
  <c r="Q104" i="2"/>
  <c r="R104" i="2" s="1"/>
  <c r="Q105" i="2"/>
  <c r="R105" i="2" s="1"/>
  <c r="Q106" i="2"/>
  <c r="Q107" i="2"/>
  <c r="R107" i="2" s="1"/>
  <c r="Q108" i="2"/>
  <c r="R108" i="2" s="1"/>
  <c r="Q109" i="2"/>
  <c r="R109" i="2" s="1"/>
  <c r="Q110" i="2"/>
  <c r="R110" i="2" s="1"/>
  <c r="Q111" i="2"/>
  <c r="R111" i="2" s="1"/>
  <c r="Q112" i="2"/>
  <c r="R112" i="2" s="1"/>
  <c r="Q113" i="2"/>
  <c r="R113" i="2" s="1"/>
  <c r="Q114" i="2"/>
  <c r="R114" i="2" s="1"/>
  <c r="Q115" i="2"/>
  <c r="R115" i="2" s="1"/>
  <c r="Q8" i="2"/>
  <c r="T12" i="2"/>
  <c r="T16" i="2"/>
  <c r="T17" i="2"/>
  <c r="T20" i="2"/>
  <c r="T21" i="2"/>
  <c r="T24" i="2"/>
  <c r="T28" i="2"/>
  <c r="T32" i="2"/>
  <c r="T33" i="2"/>
  <c r="T36" i="2"/>
  <c r="T37" i="2"/>
  <c r="T38" i="2"/>
  <c r="T40" i="2"/>
  <c r="T44" i="2"/>
  <c r="T48" i="2"/>
  <c r="T49" i="2"/>
  <c r="T72" i="2"/>
  <c r="T75" i="2"/>
  <c r="T79" i="2"/>
  <c r="T84" i="2"/>
  <c r="T87" i="2"/>
  <c r="T88" i="2"/>
  <c r="T95" i="2"/>
  <c r="T99" i="2"/>
  <c r="T100" i="2"/>
  <c r="T104" i="2"/>
  <c r="T107" i="2"/>
  <c r="T115" i="2"/>
  <c r="R10" i="2"/>
  <c r="R12" i="2"/>
  <c r="R14" i="2"/>
  <c r="R18" i="2"/>
  <c r="R26" i="2"/>
  <c r="R27" i="2"/>
  <c r="R28" i="2"/>
  <c r="R34" i="2"/>
  <c r="R38" i="2"/>
  <c r="R43" i="2"/>
  <c r="R44" i="2"/>
  <c r="R72" i="2"/>
  <c r="R74" i="2"/>
  <c r="R82" i="2"/>
  <c r="R93" i="2"/>
  <c r="R94" i="2"/>
  <c r="R101" i="2"/>
  <c r="R102" i="2"/>
  <c r="R106" i="2"/>
  <c r="R8" i="2"/>
  <c r="V8" i="2"/>
  <c r="Z8" i="2" s="1"/>
  <c r="X8" i="2"/>
  <c r="M8" i="2"/>
  <c r="N8" i="2" s="1"/>
  <c r="M9" i="2"/>
  <c r="N9" i="2" s="1"/>
  <c r="V9" i="2"/>
  <c r="Z9" i="2" s="1"/>
  <c r="X9" i="2"/>
  <c r="M10" i="2"/>
  <c r="N10" i="2" s="1"/>
  <c r="V10" i="2"/>
  <c r="Z10" i="2" s="1"/>
  <c r="X10" i="2"/>
  <c r="M11" i="2"/>
  <c r="N11" i="2" s="1"/>
  <c r="V11" i="2"/>
  <c r="Z11" i="2" s="1"/>
  <c r="X11" i="2"/>
  <c r="M12" i="2"/>
  <c r="N12" i="2" s="1"/>
  <c r="V12" i="2"/>
  <c r="Z12" i="2" s="1"/>
  <c r="X12" i="2"/>
  <c r="M13" i="2"/>
  <c r="N13" i="2" s="1"/>
  <c r="V13" i="2"/>
  <c r="Z13" i="2" s="1"/>
  <c r="X13" i="2"/>
  <c r="M14" i="2"/>
  <c r="N14" i="2" s="1"/>
  <c r="V14" i="2"/>
  <c r="Z14" i="2" s="1"/>
  <c r="X14" i="2"/>
  <c r="M15" i="2"/>
  <c r="N15" i="2" s="1"/>
  <c r="V15" i="2"/>
  <c r="Z15" i="2" s="1"/>
  <c r="X15" i="2"/>
  <c r="M16" i="2"/>
  <c r="N16" i="2" s="1"/>
  <c r="V16" i="2"/>
  <c r="Z16" i="2" s="1"/>
  <c r="X16" i="2"/>
  <c r="M17" i="2"/>
  <c r="N17" i="2" s="1"/>
  <c r="V17" i="2"/>
  <c r="Z17" i="2" s="1"/>
  <c r="X17" i="2"/>
  <c r="M18" i="2"/>
  <c r="N18" i="2" s="1"/>
  <c r="V18" i="2"/>
  <c r="Z18" i="2" s="1"/>
  <c r="X18" i="2"/>
  <c r="M19" i="2"/>
  <c r="N19" i="2" s="1"/>
  <c r="V19" i="2"/>
  <c r="Z19" i="2" s="1"/>
  <c r="X19" i="2"/>
  <c r="M20" i="2"/>
  <c r="N20" i="2" s="1"/>
  <c r="V20" i="2"/>
  <c r="Z20" i="2" s="1"/>
  <c r="X20" i="2"/>
  <c r="M21" i="2"/>
  <c r="N21" i="2" s="1"/>
  <c r="V21" i="2"/>
  <c r="Z21" i="2" s="1"/>
  <c r="X21" i="2"/>
  <c r="M22" i="2"/>
  <c r="N22" i="2" s="1"/>
  <c r="V22" i="2"/>
  <c r="Z22" i="2" s="1"/>
  <c r="X22" i="2"/>
  <c r="M23" i="2"/>
  <c r="N23" i="2" s="1"/>
  <c r="V23" i="2"/>
  <c r="Z23" i="2" s="1"/>
  <c r="X23" i="2"/>
  <c r="M24" i="2"/>
  <c r="N24" i="2" s="1"/>
  <c r="V24" i="2"/>
  <c r="Z24" i="2" s="1"/>
  <c r="X24" i="2"/>
  <c r="M25" i="2"/>
  <c r="N25" i="2" s="1"/>
  <c r="V25" i="2"/>
  <c r="Z25" i="2" s="1"/>
  <c r="X25" i="2"/>
  <c r="M26" i="2"/>
  <c r="N26" i="2" s="1"/>
  <c r="V26" i="2"/>
  <c r="Z26" i="2" s="1"/>
  <c r="X26" i="2"/>
  <c r="M27" i="2"/>
  <c r="N27" i="2" s="1"/>
  <c r="V27" i="2"/>
  <c r="Z27" i="2" s="1"/>
  <c r="X27" i="2"/>
  <c r="M28" i="2"/>
  <c r="N28" i="2" s="1"/>
  <c r="V28" i="2"/>
  <c r="Z28" i="2" s="1"/>
  <c r="X28" i="2"/>
  <c r="M29" i="2"/>
  <c r="N29" i="2" s="1"/>
  <c r="V29" i="2"/>
  <c r="Z29" i="2" s="1"/>
  <c r="X29" i="2"/>
  <c r="M30" i="2"/>
  <c r="N30" i="2" s="1"/>
  <c r="V30" i="2"/>
  <c r="Z30" i="2" s="1"/>
  <c r="X30" i="2"/>
  <c r="M31" i="2"/>
  <c r="N31" i="2" s="1"/>
  <c r="V31" i="2"/>
  <c r="Z31" i="2" s="1"/>
  <c r="X31" i="2"/>
  <c r="M32" i="2"/>
  <c r="N32" i="2" s="1"/>
  <c r="V32" i="2"/>
  <c r="Z32" i="2" s="1"/>
  <c r="X32" i="2"/>
  <c r="M33" i="2"/>
  <c r="N33" i="2" s="1"/>
  <c r="V33" i="2"/>
  <c r="Z33" i="2" s="1"/>
  <c r="X33" i="2"/>
  <c r="M34" i="2"/>
  <c r="N34" i="2" s="1"/>
  <c r="V34" i="2"/>
  <c r="X34" i="2"/>
  <c r="M35" i="2"/>
  <c r="N35" i="2" s="1"/>
  <c r="V35" i="2"/>
  <c r="Z35" i="2" s="1"/>
  <c r="X35" i="2"/>
  <c r="M36" i="2"/>
  <c r="N36" i="2" s="1"/>
  <c r="V36" i="2"/>
  <c r="Z36" i="2" s="1"/>
  <c r="X36" i="2"/>
  <c r="M37" i="2"/>
  <c r="N37" i="2" s="1"/>
  <c r="V37" i="2"/>
  <c r="Z37" i="2" s="1"/>
  <c r="X37" i="2"/>
  <c r="M38" i="2"/>
  <c r="N38" i="2" s="1"/>
  <c r="V38" i="2"/>
  <c r="Z38" i="2" s="1"/>
  <c r="X38" i="2"/>
  <c r="M39" i="2"/>
  <c r="N39" i="2" s="1"/>
  <c r="V39" i="2"/>
  <c r="Z39" i="2" s="1"/>
  <c r="X39" i="2"/>
  <c r="M40" i="2"/>
  <c r="N40" i="2" s="1"/>
  <c r="V40" i="2"/>
  <c r="Z40" i="2" s="1"/>
  <c r="X40" i="2"/>
  <c r="M41" i="2"/>
  <c r="N41" i="2" s="1"/>
  <c r="V41" i="2"/>
  <c r="Z41" i="2" s="1"/>
  <c r="X41" i="2"/>
  <c r="M42" i="2"/>
  <c r="N42" i="2" s="1"/>
  <c r="V42" i="2"/>
  <c r="Z42" i="2" s="1"/>
  <c r="X42" i="2"/>
  <c r="M43" i="2"/>
  <c r="N43" i="2" s="1"/>
  <c r="V43" i="2"/>
  <c r="Z43" i="2" s="1"/>
  <c r="X43" i="2"/>
  <c r="M44" i="2"/>
  <c r="N44" i="2" s="1"/>
  <c r="V44" i="2"/>
  <c r="Z44" i="2" s="1"/>
  <c r="X44" i="2"/>
  <c r="M45" i="2"/>
  <c r="N45" i="2" s="1"/>
  <c r="V45" i="2"/>
  <c r="Z45" i="2" s="1"/>
  <c r="X45" i="2"/>
  <c r="M46" i="2"/>
  <c r="N46" i="2" s="1"/>
  <c r="V46" i="2"/>
  <c r="Z46" i="2" s="1"/>
  <c r="X46" i="2"/>
  <c r="M47" i="2"/>
  <c r="N47" i="2" s="1"/>
  <c r="V47" i="2"/>
  <c r="Z47" i="2" s="1"/>
  <c r="X47" i="2"/>
  <c r="M48" i="2"/>
  <c r="N48" i="2" s="1"/>
  <c r="V48" i="2"/>
  <c r="Z48" i="2" s="1"/>
  <c r="X48" i="2"/>
  <c r="M49" i="2"/>
  <c r="N49" i="2" s="1"/>
  <c r="V49" i="2"/>
  <c r="Z49" i="2" s="1"/>
  <c r="X49" i="2"/>
  <c r="M50" i="2"/>
  <c r="N50" i="2" s="1"/>
  <c r="V50" i="2"/>
  <c r="Z50" i="2" s="1"/>
  <c r="X50" i="2"/>
  <c r="M51" i="2"/>
  <c r="N51" i="2" s="1"/>
  <c r="V51" i="2"/>
  <c r="Z51" i="2" s="1"/>
  <c r="X51" i="2"/>
  <c r="M52" i="2"/>
  <c r="N52" i="2" s="1"/>
  <c r="V52" i="2"/>
  <c r="Z52" i="2" s="1"/>
  <c r="X52" i="2"/>
  <c r="M72" i="2"/>
  <c r="N72" i="2" s="1"/>
  <c r="V72" i="2"/>
  <c r="M73" i="2"/>
  <c r="N73" i="2" s="1"/>
  <c r="V73" i="2"/>
  <c r="X73" i="2"/>
  <c r="M74" i="2"/>
  <c r="N74" i="2" s="1"/>
  <c r="V74" i="2"/>
  <c r="X74" i="2"/>
  <c r="M75" i="2"/>
  <c r="N75" i="2" s="1"/>
  <c r="V75" i="2"/>
  <c r="X75" i="2"/>
  <c r="M76" i="2"/>
  <c r="N76" i="2" s="1"/>
  <c r="V76" i="2"/>
  <c r="X76" i="2"/>
  <c r="M77" i="2"/>
  <c r="N77" i="2" s="1"/>
  <c r="V77" i="2"/>
  <c r="X77" i="2"/>
  <c r="M78" i="2"/>
  <c r="N78" i="2" s="1"/>
  <c r="V78" i="2"/>
  <c r="X78" i="2"/>
  <c r="M79" i="2"/>
  <c r="N79" i="2" s="1"/>
  <c r="V79" i="2"/>
  <c r="X79" i="2"/>
  <c r="M80" i="2"/>
  <c r="N80" i="2" s="1"/>
  <c r="V80" i="2"/>
  <c r="X80" i="2"/>
  <c r="M81" i="2"/>
  <c r="N81" i="2" s="1"/>
  <c r="V81" i="2"/>
  <c r="X81" i="2"/>
  <c r="M82" i="2"/>
  <c r="N82" i="2" s="1"/>
  <c r="V82" i="2"/>
  <c r="X82" i="2"/>
  <c r="M83" i="2"/>
  <c r="N83" i="2" s="1"/>
  <c r="V83" i="2"/>
  <c r="X83" i="2"/>
  <c r="M84" i="2"/>
  <c r="N84" i="2" s="1"/>
  <c r="V84" i="2"/>
  <c r="X84" i="2"/>
  <c r="M85" i="2"/>
  <c r="N85" i="2" s="1"/>
  <c r="V85" i="2"/>
  <c r="X85" i="2"/>
  <c r="M86" i="2"/>
  <c r="N86" i="2" s="1"/>
  <c r="V86" i="2"/>
  <c r="X86" i="2"/>
  <c r="M87" i="2"/>
  <c r="N87" i="2" s="1"/>
  <c r="V87" i="2"/>
  <c r="X87" i="2"/>
  <c r="M88" i="2"/>
  <c r="N88" i="2" s="1"/>
  <c r="V88" i="2"/>
  <c r="X88" i="2"/>
  <c r="M89" i="2"/>
  <c r="N89" i="2" s="1"/>
  <c r="V89" i="2"/>
  <c r="X89" i="2"/>
  <c r="M90" i="2"/>
  <c r="N90" i="2" s="1"/>
  <c r="V90" i="2"/>
  <c r="X90" i="2"/>
  <c r="M91" i="2"/>
  <c r="N91" i="2" s="1"/>
  <c r="V91" i="2"/>
  <c r="X91" i="2"/>
  <c r="M92" i="2"/>
  <c r="N92" i="2" s="1"/>
  <c r="V92" i="2"/>
  <c r="X92" i="2"/>
  <c r="M93" i="2"/>
  <c r="N93" i="2" s="1"/>
  <c r="V93" i="2"/>
  <c r="X93" i="2"/>
  <c r="M94" i="2"/>
  <c r="N94" i="2" s="1"/>
  <c r="V94" i="2"/>
  <c r="X94" i="2"/>
  <c r="M95" i="2"/>
  <c r="N95" i="2" s="1"/>
  <c r="V95" i="2"/>
  <c r="X95" i="2"/>
  <c r="M96" i="2"/>
  <c r="N96" i="2" s="1"/>
  <c r="V96" i="2"/>
  <c r="X96" i="2"/>
  <c r="M97" i="2"/>
  <c r="N97" i="2" s="1"/>
  <c r="V97" i="2"/>
  <c r="X97" i="2"/>
  <c r="M98" i="2"/>
  <c r="N98" i="2" s="1"/>
  <c r="V98" i="2"/>
  <c r="X98" i="2"/>
  <c r="M99" i="2"/>
  <c r="N99" i="2" s="1"/>
  <c r="V99" i="2"/>
  <c r="X99" i="2"/>
  <c r="M100" i="2"/>
  <c r="N100" i="2" s="1"/>
  <c r="V100" i="2"/>
  <c r="X100" i="2"/>
  <c r="M101" i="2"/>
  <c r="N101" i="2" s="1"/>
  <c r="V101" i="2"/>
  <c r="X101" i="2"/>
  <c r="M102" i="2"/>
  <c r="N102" i="2" s="1"/>
  <c r="V102" i="2"/>
  <c r="X102" i="2"/>
  <c r="M103" i="2"/>
  <c r="N103" i="2" s="1"/>
  <c r="V103" i="2"/>
  <c r="X103" i="2"/>
  <c r="M104" i="2"/>
  <c r="N104" i="2" s="1"/>
  <c r="V104" i="2"/>
  <c r="X104" i="2"/>
  <c r="M105" i="2"/>
  <c r="N105" i="2" s="1"/>
  <c r="V105" i="2"/>
  <c r="X105" i="2"/>
  <c r="M106" i="2"/>
  <c r="N106" i="2" s="1"/>
  <c r="V106" i="2"/>
  <c r="X106" i="2"/>
  <c r="M107" i="2"/>
  <c r="N107" i="2" s="1"/>
  <c r="V107" i="2"/>
  <c r="X107" i="2"/>
  <c r="M108" i="2"/>
  <c r="N108" i="2" s="1"/>
  <c r="V108" i="2"/>
  <c r="X108" i="2"/>
  <c r="M109" i="2"/>
  <c r="N109" i="2" s="1"/>
  <c r="V109" i="2"/>
  <c r="X109" i="2"/>
  <c r="M110" i="2"/>
  <c r="N110" i="2" s="1"/>
  <c r="V110" i="2"/>
  <c r="X110" i="2"/>
  <c r="M111" i="2"/>
  <c r="N111" i="2" s="1"/>
  <c r="V111" i="2"/>
  <c r="X111" i="2"/>
  <c r="M112" i="2"/>
  <c r="N112" i="2" s="1"/>
  <c r="V112" i="2"/>
  <c r="X112" i="2"/>
  <c r="M113" i="2"/>
  <c r="N113" i="2" s="1"/>
  <c r="V113" i="2"/>
  <c r="X113" i="2"/>
  <c r="M114" i="2"/>
  <c r="N114" i="2" s="1"/>
  <c r="V114" i="2"/>
  <c r="X114" i="2"/>
  <c r="M115" i="2"/>
  <c r="N115" i="2" s="1"/>
  <c r="V115" i="2"/>
  <c r="X115" i="2"/>
  <c r="AB105" i="2" l="1"/>
  <c r="AC105" i="2" s="1"/>
  <c r="AD105" i="2" s="1"/>
  <c r="AA105" i="2"/>
  <c r="AB52" i="2"/>
  <c r="AA52" i="2"/>
  <c r="AB48" i="2"/>
  <c r="AC48" i="2" s="1"/>
  <c r="AA48" i="2"/>
  <c r="AB44" i="2"/>
  <c r="AC44" i="2" s="1"/>
  <c r="AA44" i="2"/>
  <c r="AB40" i="2"/>
  <c r="AA40" i="2"/>
  <c r="AB36" i="2"/>
  <c r="AA36" i="2"/>
  <c r="AB32" i="2"/>
  <c r="AC32" i="2" s="1"/>
  <c r="AA32" i="2"/>
  <c r="AB28" i="2"/>
  <c r="AC28" i="2" s="1"/>
  <c r="AA28" i="2"/>
  <c r="AB24" i="2"/>
  <c r="AA24" i="2"/>
  <c r="AB20" i="2"/>
  <c r="AA20" i="2"/>
  <c r="AB16" i="2"/>
  <c r="AC16" i="2" s="1"/>
  <c r="AA16" i="2"/>
  <c r="AB12" i="2"/>
  <c r="AC12" i="2" s="1"/>
  <c r="AA12" i="2"/>
  <c r="AA51" i="2"/>
  <c r="AB51" i="2"/>
  <c r="AC51" i="2" s="1"/>
  <c r="AC52" i="2"/>
  <c r="AB49" i="2"/>
  <c r="AA49" i="2"/>
  <c r="AB45" i="2"/>
  <c r="AA45" i="2"/>
  <c r="AB41" i="2"/>
  <c r="AA41" i="2"/>
  <c r="AC40" i="2"/>
  <c r="AB37" i="2"/>
  <c r="AA37" i="2"/>
  <c r="AC36" i="2"/>
  <c r="AB33" i="2"/>
  <c r="AA33" i="2"/>
  <c r="AB29" i="2"/>
  <c r="AA29" i="2"/>
  <c r="AB25" i="2"/>
  <c r="AA25" i="2"/>
  <c r="AC24" i="2"/>
  <c r="AB21" i="2"/>
  <c r="AA21" i="2"/>
  <c r="AC20" i="2"/>
  <c r="AB17" i="2"/>
  <c r="AA17" i="2"/>
  <c r="AB13" i="2"/>
  <c r="AA13" i="2"/>
  <c r="AB9" i="2"/>
  <c r="AA9" i="2"/>
  <c r="AB8" i="2"/>
  <c r="AA8" i="2"/>
  <c r="AB50" i="2"/>
  <c r="AC50" i="2" s="1"/>
  <c r="AA50" i="2"/>
  <c r="AC49" i="2"/>
  <c r="AB46" i="2"/>
  <c r="AA46" i="2"/>
  <c r="AC45" i="2"/>
  <c r="AB42" i="2"/>
  <c r="AA42" i="2"/>
  <c r="AC41" i="2"/>
  <c r="AB38" i="2"/>
  <c r="AC38" i="2" s="1"/>
  <c r="AA38" i="2"/>
  <c r="AC37" i="2"/>
  <c r="AB34" i="2"/>
  <c r="AA34" i="2"/>
  <c r="AC33" i="2"/>
  <c r="AB30" i="2"/>
  <c r="AA30" i="2"/>
  <c r="AC29" i="2"/>
  <c r="AB26" i="2"/>
  <c r="AA26" i="2"/>
  <c r="AC25" i="2"/>
  <c r="AB22" i="2"/>
  <c r="AC22" i="2" s="1"/>
  <c r="AA22" i="2"/>
  <c r="AC21" i="2"/>
  <c r="AB18" i="2"/>
  <c r="AA18" i="2"/>
  <c r="AC17" i="2"/>
  <c r="AB14" i="2"/>
  <c r="AA14" i="2"/>
  <c r="AC13" i="2"/>
  <c r="AB10" i="2"/>
  <c r="AA10" i="2"/>
  <c r="AC9" i="2"/>
  <c r="AC8" i="2"/>
  <c r="AB47" i="2"/>
  <c r="AC47" i="2" s="1"/>
  <c r="AA47" i="2"/>
  <c r="AC46" i="2"/>
  <c r="AB43" i="2"/>
  <c r="AC43" i="2" s="1"/>
  <c r="AA43" i="2"/>
  <c r="AC42" i="2"/>
  <c r="AB39" i="2"/>
  <c r="AC39" i="2" s="1"/>
  <c r="AA39" i="2"/>
  <c r="AB35" i="2"/>
  <c r="AC35" i="2" s="1"/>
  <c r="AA35" i="2"/>
  <c r="AB31" i="2"/>
  <c r="AC31" i="2" s="1"/>
  <c r="AA31" i="2"/>
  <c r="AC30" i="2"/>
  <c r="AB27" i="2"/>
  <c r="AC27" i="2" s="1"/>
  <c r="AA27" i="2"/>
  <c r="AC26" i="2"/>
  <c r="AA23" i="2"/>
  <c r="AB23" i="2"/>
  <c r="AC23" i="2" s="1"/>
  <c r="AA19" i="2"/>
  <c r="AB19" i="2"/>
  <c r="AC19" i="2" s="1"/>
  <c r="AC18" i="2"/>
  <c r="AB15" i="2"/>
  <c r="AC15" i="2" s="1"/>
  <c r="AA15" i="2"/>
  <c r="AC14" i="2"/>
  <c r="AB11" i="2"/>
  <c r="AC11" i="2" s="1"/>
  <c r="AA11" i="2"/>
  <c r="AC10" i="2"/>
  <c r="Z34" i="2"/>
  <c r="AC34" i="2" s="1"/>
  <c r="W81" i="6"/>
  <c r="W77" i="6"/>
  <c r="W26" i="6"/>
  <c r="W10" i="6"/>
  <c r="W14" i="6"/>
  <c r="W11" i="6"/>
  <c r="W45" i="6"/>
  <c r="W15" i="6"/>
  <c r="W127" i="6"/>
  <c r="W47" i="6"/>
  <c r="W78" i="6"/>
  <c r="W49" i="6"/>
  <c r="W13" i="6"/>
  <c r="W27" i="6"/>
  <c r="W79" i="6"/>
  <c r="W84" i="6"/>
  <c r="W42" i="6"/>
  <c r="W21" i="6"/>
  <c r="W23" i="6"/>
  <c r="W9" i="6"/>
  <c r="W24" i="6"/>
  <c r="W44" i="6"/>
  <c r="W22" i="6"/>
  <c r="W90" i="6"/>
  <c r="W82" i="6"/>
  <c r="W74" i="6"/>
  <c r="W53" i="6"/>
  <c r="W30" i="6"/>
  <c r="W50" i="6"/>
  <c r="W85" i="6"/>
  <c r="W46" i="6"/>
  <c r="W125" i="6"/>
  <c r="W120" i="6"/>
  <c r="W54" i="6"/>
  <c r="W17" i="6"/>
  <c r="W61" i="6"/>
  <c r="W58" i="6"/>
  <c r="W91" i="6"/>
  <c r="W75" i="6"/>
  <c r="W52" i="6"/>
  <c r="W89" i="6"/>
  <c r="W93" i="6"/>
  <c r="W96" i="6"/>
  <c r="W51" i="6"/>
  <c r="W29" i="6"/>
  <c r="W18" i="6"/>
  <c r="W16" i="6"/>
  <c r="W57" i="6"/>
  <c r="W126" i="6"/>
  <c r="W80" i="6"/>
  <c r="W128" i="6"/>
  <c r="W76" i="6"/>
  <c r="W12" i="6"/>
  <c r="W115" i="6"/>
  <c r="W86" i="6"/>
  <c r="W55" i="6"/>
  <c r="W56" i="6"/>
  <c r="W20" i="6"/>
  <c r="W19" i="6"/>
  <c r="W25" i="6"/>
  <c r="W123" i="6"/>
  <c r="W130" i="6"/>
  <c r="W83" i="6"/>
  <c r="W114" i="6"/>
  <c r="W92" i="6"/>
  <c r="W121" i="6"/>
  <c r="W43" i="6"/>
  <c r="W28" i="6"/>
  <c r="W111" i="6"/>
  <c r="W112" i="6"/>
  <c r="W97" i="6"/>
  <c r="W110" i="6"/>
  <c r="W118" i="6"/>
  <c r="W122" i="6"/>
  <c r="W94" i="6"/>
  <c r="W124" i="6"/>
  <c r="W113" i="6"/>
  <c r="W129" i="6"/>
  <c r="W60" i="6"/>
  <c r="W62" i="6"/>
  <c r="W63" i="6"/>
  <c r="W119" i="6"/>
  <c r="W87" i="6"/>
  <c r="W88" i="6"/>
  <c r="W116" i="6"/>
  <c r="W117" i="6"/>
  <c r="W59" i="6"/>
  <c r="W48" i="6"/>
  <c r="I112" i="2"/>
  <c r="I96" i="2"/>
  <c r="I108" i="2"/>
  <c r="I92" i="2"/>
  <c r="I104" i="2"/>
  <c r="I88" i="2"/>
  <c r="I115" i="2"/>
  <c r="I100" i="2"/>
  <c r="I84" i="2"/>
  <c r="I80" i="2"/>
  <c r="I76" i="2"/>
  <c r="I114" i="2"/>
  <c r="I111" i="2"/>
  <c r="I107" i="2"/>
  <c r="I103" i="2"/>
  <c r="I99" i="2"/>
  <c r="I95" i="2"/>
  <c r="I91" i="2"/>
  <c r="I87" i="2"/>
  <c r="I83" i="2"/>
  <c r="I79" i="2"/>
  <c r="I75" i="2"/>
  <c r="I110" i="2"/>
  <c r="I106" i="2"/>
  <c r="I102" i="2"/>
  <c r="I98" i="2"/>
  <c r="I94" i="2"/>
  <c r="I90" i="2"/>
  <c r="I86" i="2"/>
  <c r="I82" i="2"/>
  <c r="I78" i="2"/>
  <c r="I74" i="2"/>
  <c r="I72" i="2"/>
  <c r="I113" i="2"/>
  <c r="I109" i="2"/>
  <c r="I105" i="2"/>
  <c r="I101" i="2"/>
  <c r="I97" i="2"/>
  <c r="I93" i="2"/>
  <c r="I89" i="2"/>
  <c r="I85" i="2"/>
  <c r="I81" i="2"/>
  <c r="I77" i="2"/>
  <c r="J98" i="2" l="1"/>
  <c r="AE98" i="2" s="1"/>
  <c r="AF98" i="2" s="1"/>
  <c r="I41" i="2"/>
  <c r="J41" i="2" s="1"/>
  <c r="J80" i="2"/>
  <c r="AE80" i="2" s="1"/>
  <c r="AF80" i="2" s="1"/>
  <c r="I39" i="2"/>
  <c r="J39" i="2" s="1"/>
  <c r="I31" i="2"/>
  <c r="J31" i="2" s="1"/>
  <c r="J105" i="2"/>
  <c r="J82" i="2"/>
  <c r="AE82" i="2" s="1"/>
  <c r="AF82" i="2" s="1"/>
  <c r="J114" i="2"/>
  <c r="I24" i="2"/>
  <c r="J24" i="2" s="1"/>
  <c r="J95" i="2"/>
  <c r="J20" i="2"/>
  <c r="I43" i="2"/>
  <c r="J43" i="2" s="1"/>
  <c r="I29" i="2"/>
  <c r="J29" i="2" s="1"/>
  <c r="J74" i="2"/>
  <c r="I27" i="2"/>
  <c r="J27" i="2" s="1"/>
  <c r="J8" i="2"/>
  <c r="I33" i="2"/>
  <c r="J33" i="2" s="1"/>
  <c r="J84" i="2"/>
  <c r="J13" i="2"/>
  <c r="I23" i="2"/>
  <c r="J23" i="2" s="1"/>
  <c r="I45" i="2"/>
  <c r="J45" i="2" s="1"/>
  <c r="J93" i="2"/>
  <c r="I26" i="2"/>
  <c r="J26" i="2" s="1"/>
  <c r="J97" i="2"/>
  <c r="AE97" i="2" s="1"/>
  <c r="AF97" i="2" s="1"/>
  <c r="J76" i="2"/>
  <c r="AE76" i="2" s="1"/>
  <c r="AF76" i="2" s="1"/>
  <c r="J111" i="2"/>
  <c r="J14" i="2"/>
  <c r="I44" i="2"/>
  <c r="J44" i="2" s="1"/>
  <c r="J79" i="2"/>
  <c r="J96" i="2"/>
  <c r="AE96" i="2" s="1"/>
  <c r="AF96" i="2" s="1"/>
  <c r="J109" i="2"/>
  <c r="J86" i="2"/>
  <c r="AE86" i="2" s="1"/>
  <c r="AF86" i="2" s="1"/>
  <c r="I35" i="2"/>
  <c r="J35" i="2" s="1"/>
  <c r="I37" i="2"/>
  <c r="J37" i="2" s="1"/>
  <c r="I51" i="2"/>
  <c r="J51" i="2" s="1"/>
  <c r="J103" i="2"/>
  <c r="J15" i="2"/>
  <c r="J73" i="2"/>
  <c r="J92" i="2"/>
  <c r="AE92" i="2" s="1"/>
  <c r="AF92" i="2" s="1"/>
  <c r="J99" i="2"/>
  <c r="J11" i="2"/>
  <c r="I40" i="2"/>
  <c r="J40" i="2" s="1"/>
  <c r="J83" i="2"/>
  <c r="J91" i="2"/>
  <c r="J81" i="2"/>
  <c r="J85" i="2"/>
  <c r="J12" i="2"/>
  <c r="J16" i="2"/>
  <c r="I30" i="2"/>
  <c r="J30" i="2" s="1"/>
  <c r="I36" i="2"/>
  <c r="J36" i="2" s="1"/>
  <c r="I38" i="2"/>
  <c r="J38" i="2" s="1"/>
  <c r="I46" i="2"/>
  <c r="J46" i="2" s="1"/>
  <c r="I48" i="2"/>
  <c r="J48" i="2" s="1"/>
  <c r="I52" i="2"/>
  <c r="J52" i="2" s="1"/>
  <c r="J72" i="2"/>
  <c r="AE72" i="2" s="1"/>
  <c r="AF72" i="2" s="1"/>
  <c r="J102" i="2"/>
  <c r="AE102" i="2" s="1"/>
  <c r="AF102" i="2" s="1"/>
  <c r="J106" i="2"/>
  <c r="I22" i="2"/>
  <c r="J22" i="2" s="1"/>
  <c r="I28" i="2"/>
  <c r="J28" i="2" s="1"/>
  <c r="J75" i="2"/>
  <c r="AE75" i="2" s="1"/>
  <c r="AF75" i="2" s="1"/>
  <c r="J89" i="2"/>
  <c r="J101" i="2"/>
  <c r="J10" i="2"/>
  <c r="I32" i="2"/>
  <c r="J32" i="2" s="1"/>
  <c r="J110" i="2"/>
  <c r="I50" i="2"/>
  <c r="J50" i="2" s="1"/>
  <c r="J112" i="2"/>
  <c r="J115" i="2"/>
  <c r="AE115" i="2" s="1"/>
  <c r="AF115" i="2" s="1"/>
  <c r="J113" i="2"/>
  <c r="I34" i="2"/>
  <c r="J34" i="2" s="1"/>
  <c r="I49" i="2"/>
  <c r="J49" i="2" s="1"/>
  <c r="J77" i="2"/>
  <c r="J90" i="2"/>
  <c r="AE90" i="2" s="1"/>
  <c r="AF90" i="2" s="1"/>
  <c r="J108" i="2"/>
  <c r="J9" i="2"/>
  <c r="J21" i="2"/>
  <c r="J19" i="2"/>
  <c r="I25" i="2"/>
  <c r="J25" i="2" s="1"/>
  <c r="J78" i="2"/>
  <c r="J17" i="2"/>
  <c r="I47" i="2"/>
  <c r="J47" i="2" s="1"/>
  <c r="J94" i="2"/>
  <c r="J104" i="2"/>
  <c r="J18" i="2"/>
  <c r="I42" i="2"/>
  <c r="J42" i="2" s="1"/>
  <c r="J88" i="2"/>
  <c r="AE88" i="2" s="1"/>
  <c r="AF88" i="2" s="1"/>
  <c r="J100" i="2"/>
  <c r="AE100" i="2" s="1"/>
  <c r="AF100" i="2" s="1"/>
  <c r="J87" i="2"/>
  <c r="J107" i="2"/>
  <c r="AE89" i="2" l="1"/>
  <c r="AF89" i="2" s="1"/>
  <c r="AE106" i="2"/>
  <c r="AF106" i="2" s="1"/>
  <c r="AE91" i="2"/>
  <c r="AF91" i="2" s="1"/>
  <c r="AE103" i="2"/>
  <c r="AF103" i="2" s="1"/>
  <c r="AE109" i="2"/>
  <c r="AF109" i="2" s="1"/>
  <c r="AE112" i="2"/>
  <c r="AF112" i="2" s="1"/>
  <c r="AE108" i="2"/>
  <c r="AF108" i="2" s="1"/>
  <c r="AE84" i="2"/>
  <c r="AF84" i="2" s="1"/>
  <c r="AE74" i="2"/>
  <c r="AF74" i="2" s="1"/>
  <c r="AE94" i="2"/>
  <c r="AF94" i="2" s="1"/>
  <c r="AE110" i="2"/>
  <c r="AF110" i="2" s="1"/>
  <c r="AE79" i="2"/>
  <c r="AF79" i="2" s="1"/>
  <c r="AE85" i="2"/>
  <c r="AF85" i="2" s="1"/>
  <c r="AE104" i="2"/>
  <c r="AF104" i="2" s="1"/>
  <c r="AE78" i="2"/>
  <c r="AF78" i="2" s="1"/>
  <c r="AE81" i="2"/>
  <c r="AF81" i="2" s="1"/>
  <c r="AE107" i="2"/>
  <c r="AF107" i="2" s="1"/>
  <c r="AE95" i="2"/>
  <c r="AF95" i="2" s="1"/>
  <c r="AE105" i="2"/>
  <c r="AF105" i="2" s="1"/>
  <c r="AE87" i="2"/>
  <c r="AF87" i="2" s="1"/>
  <c r="AE114" i="2"/>
  <c r="AF114" i="2" s="1"/>
  <c r="AE73" i="2"/>
  <c r="AF73" i="2" s="1"/>
  <c r="AE111" i="2"/>
  <c r="AF111" i="2" s="1"/>
  <c r="AE101" i="2"/>
  <c r="AF101" i="2" s="1"/>
  <c r="AE113" i="2"/>
  <c r="AF113" i="2" s="1"/>
  <c r="AE77" i="2"/>
  <c r="AF77" i="2" s="1"/>
  <c r="AE99" i="2"/>
  <c r="AF99" i="2" s="1"/>
  <c r="AE83" i="2"/>
  <c r="AF83" i="2" s="1"/>
  <c r="AE93" i="2"/>
  <c r="AF93" i="2" s="1"/>
</calcChain>
</file>

<file path=xl/sharedStrings.xml><?xml version="1.0" encoding="utf-8"?>
<sst xmlns="http://schemas.openxmlformats.org/spreadsheetml/2006/main" count="687" uniqueCount="241">
  <si>
    <t>CRN</t>
  </si>
  <si>
    <t xml:space="preserve">Name </t>
  </si>
  <si>
    <t>2073/BCE/01</t>
  </si>
  <si>
    <t>Aabiskar Marasini</t>
  </si>
  <si>
    <t>2073/BCE/02</t>
  </si>
  <si>
    <t>Aarzoo Pandey</t>
  </si>
  <si>
    <t>2073/BCE/03</t>
  </si>
  <si>
    <t>Aashish Shrestha</t>
  </si>
  <si>
    <t>2073/BCE/04</t>
  </si>
  <si>
    <t>Aayush Shrestha</t>
  </si>
  <si>
    <t>2073/BCE/05</t>
  </si>
  <si>
    <t>abhishek shrestha</t>
  </si>
  <si>
    <t>2073/BCE/06</t>
  </si>
  <si>
    <t>Abinash Paudel</t>
  </si>
  <si>
    <t>2073/BCE/07</t>
  </si>
  <si>
    <t>Amit Gharti Magar</t>
  </si>
  <si>
    <t>2073/BCE/08</t>
  </si>
  <si>
    <t>Anil Dhital</t>
  </si>
  <si>
    <t>2073/BCE/09</t>
  </si>
  <si>
    <t>Anil Kumar Yadav</t>
  </si>
  <si>
    <t>2073/BCE/10</t>
  </si>
  <si>
    <t>Ankit Bhusal</t>
  </si>
  <si>
    <t>2073/BCE/11</t>
  </si>
  <si>
    <t>Arpan Neupane</t>
  </si>
  <si>
    <t>2073/BCE/12</t>
  </si>
  <si>
    <t>Ashesh Poudel</t>
  </si>
  <si>
    <t>2073/BCE/13</t>
  </si>
  <si>
    <t>Ayush Ghimire</t>
  </si>
  <si>
    <t>2073/BCE/14</t>
  </si>
  <si>
    <t>Bhimarjan Karki</t>
  </si>
  <si>
    <t>2073/BCE/16</t>
  </si>
  <si>
    <t>Bikash Pokhrel</t>
  </si>
  <si>
    <t>2073/BCE/17</t>
  </si>
  <si>
    <t>Bikram Dev Shrestha</t>
  </si>
  <si>
    <t>2073/BCE/18</t>
  </si>
  <si>
    <t>Bikram pathak</t>
  </si>
  <si>
    <t>2073/BCE/19</t>
  </si>
  <si>
    <t>Biraj chitrakar</t>
  </si>
  <si>
    <t>2073/BCE/20</t>
  </si>
  <si>
    <t>Birat Poudel</t>
  </si>
  <si>
    <t>2073/BCE/21</t>
  </si>
  <si>
    <t>Bishwa Sharma</t>
  </si>
  <si>
    <t>2073/BCE/22</t>
  </si>
  <si>
    <t>Deepa Neupane</t>
  </si>
  <si>
    <t>2073/BCE/23</t>
  </si>
  <si>
    <t>Dibyash Maharjan</t>
  </si>
  <si>
    <t>2073/BCE/24</t>
  </si>
  <si>
    <t>Dipendra Kumar Sah</t>
  </si>
  <si>
    <t>2073/BCE/25</t>
  </si>
  <si>
    <t>Dipesh Giri</t>
  </si>
  <si>
    <t>2073/BCE/26</t>
  </si>
  <si>
    <t>Ganesh Regmi</t>
  </si>
  <si>
    <t>2073/BCE/27</t>
  </si>
  <si>
    <t>Gaurab Timalsina</t>
  </si>
  <si>
    <t>2073/BCE/28</t>
  </si>
  <si>
    <t>Gaurav Dahal</t>
  </si>
  <si>
    <t>2073/BCE/29</t>
  </si>
  <si>
    <t>Janak Shrestha</t>
  </si>
  <si>
    <t>2073/BCE/30</t>
  </si>
  <si>
    <t>Dipen Niroula</t>
  </si>
  <si>
    <t>2073/BCE/31</t>
  </si>
  <si>
    <t>Kaushal Raut</t>
  </si>
  <si>
    <t>2073/BCE/32</t>
  </si>
  <si>
    <t>kishor Ayer</t>
  </si>
  <si>
    <t>2073/BCE/33</t>
  </si>
  <si>
    <t>Kishor Bista</t>
  </si>
  <si>
    <t>2073/BCE/34</t>
  </si>
  <si>
    <t>Kshitiz Poudel</t>
  </si>
  <si>
    <t>2073/BCE/35</t>
  </si>
  <si>
    <t>Kundan Pokhrel</t>
  </si>
  <si>
    <t>2073/BCE/36</t>
  </si>
  <si>
    <t>Lokesh Kumar Thakur</t>
  </si>
  <si>
    <t>2073/BCE/38</t>
  </si>
  <si>
    <t>Manoj Timilsina</t>
  </si>
  <si>
    <t>2073/BCE/39</t>
  </si>
  <si>
    <t>Merina Shrestha</t>
  </si>
  <si>
    <t>2073/BCE/40</t>
  </si>
  <si>
    <t>Meriya Budhathoki</t>
  </si>
  <si>
    <t>2073/BCE/41</t>
  </si>
  <si>
    <t>Miron Budhathoki</t>
  </si>
  <si>
    <t>2073/BCE/42</t>
  </si>
  <si>
    <t>Mitra Prasad pandey</t>
  </si>
  <si>
    <t>2073/BCE/43</t>
  </si>
  <si>
    <t>Muskan Acharya</t>
  </si>
  <si>
    <t>2073/BCE/44</t>
  </si>
  <si>
    <t>Nabin Shrestha</t>
  </si>
  <si>
    <t>2073/BCE/45</t>
  </si>
  <si>
    <t>Nandani Chaudhary</t>
  </si>
  <si>
    <t>2073/BCE/47</t>
  </si>
  <si>
    <t>Nischal Lamichhane</t>
  </si>
  <si>
    <t>2073/BCE/48</t>
  </si>
  <si>
    <t>Nripesh Ghimire</t>
  </si>
  <si>
    <t>2073/BCE/49</t>
  </si>
  <si>
    <t>Pintu Kumar Jayswal</t>
  </si>
  <si>
    <t>2073/BCE/50</t>
  </si>
  <si>
    <t>Pooja Joshi</t>
  </si>
  <si>
    <t>2073/BCE/51</t>
  </si>
  <si>
    <t>Prabesh Neupane</t>
  </si>
  <si>
    <t>2073/BCE/52</t>
  </si>
  <si>
    <t>Pragati Gautam</t>
  </si>
  <si>
    <t>2073/BCE/53</t>
  </si>
  <si>
    <t>Prashant Kumar B.K.</t>
  </si>
  <si>
    <t>2073/BCE/54</t>
  </si>
  <si>
    <t>Prashun Lamichhane</t>
  </si>
  <si>
    <t>2073/BCE/55</t>
  </si>
  <si>
    <t>Preeti Mandal</t>
  </si>
  <si>
    <t>2073/BCE/56</t>
  </si>
  <si>
    <t>Prem Prakash Bhatt</t>
  </si>
  <si>
    <t>2073/BCE/57</t>
  </si>
  <si>
    <t>Raghu Nandan Shah</t>
  </si>
  <si>
    <t>2073/BCE/58</t>
  </si>
  <si>
    <t>Raj kapur Singh</t>
  </si>
  <si>
    <t>2073/BCE/59</t>
  </si>
  <si>
    <t>Rajeev Ghimire</t>
  </si>
  <si>
    <t>2073/BCE/60</t>
  </si>
  <si>
    <t>Rajeev Maharjan</t>
  </si>
  <si>
    <t>2073/BCE/61</t>
  </si>
  <si>
    <t>Ram krishna Regmi</t>
  </si>
  <si>
    <t>2073/BCE/62</t>
  </si>
  <si>
    <t>Ramesh Subedi</t>
  </si>
  <si>
    <t>2073/BCE/63</t>
  </si>
  <si>
    <t>Ravi Mishra</t>
  </si>
  <si>
    <t>2073/BCE/64</t>
  </si>
  <si>
    <t>Reeshab Mohan Bhattarai</t>
  </si>
  <si>
    <t>2073/BCE/65</t>
  </si>
  <si>
    <t>Romit Poudel</t>
  </si>
  <si>
    <t>2073/BCE/66</t>
  </si>
  <si>
    <t>Roshan Kharel</t>
  </si>
  <si>
    <t>2073/BCE/67</t>
  </si>
  <si>
    <t>Sagar Bhandari</t>
  </si>
  <si>
    <t>2073/BCE/68</t>
  </si>
  <si>
    <t>Sagar Poudel</t>
  </si>
  <si>
    <t>2073/BCE/69</t>
  </si>
  <si>
    <t>Sajal Shrestha</t>
  </si>
  <si>
    <t>2073/BCE/70</t>
  </si>
  <si>
    <t>Sajan Kumar Shrestha</t>
  </si>
  <si>
    <t>2073/BCE/71</t>
  </si>
  <si>
    <t>Sajan Mahat</t>
  </si>
  <si>
    <t>2073/BCE/72</t>
  </si>
  <si>
    <t>Samip Pandey</t>
  </si>
  <si>
    <t>2073/BCE/73</t>
  </si>
  <si>
    <t>Sandesh Kc</t>
  </si>
  <si>
    <t>2073/BCE/74</t>
  </si>
  <si>
    <t>sangam yogi</t>
  </si>
  <si>
    <t>2073/BCE/75</t>
  </si>
  <si>
    <t>Sangita Poudel</t>
  </si>
  <si>
    <t>2073/BCE/77</t>
  </si>
  <si>
    <t>Sanjeet Bomjan Tamang</t>
  </si>
  <si>
    <t>2073/BCE/78</t>
  </si>
  <si>
    <t>sarash chaurasiya</t>
  </si>
  <si>
    <t>2073/BCE/79</t>
  </si>
  <si>
    <t>Saurav Dahal</t>
  </si>
  <si>
    <t>2073/BCE/80</t>
  </si>
  <si>
    <t>Sharad Pandey</t>
  </si>
  <si>
    <t>2073/BCE/81</t>
  </si>
  <si>
    <t>Sheikh Aarif Wakar</t>
  </si>
  <si>
    <t>2073/BCE/82</t>
  </si>
  <si>
    <t>shekhar khanal</t>
  </si>
  <si>
    <t>2073/BCE/83</t>
  </si>
  <si>
    <t>Shishir Dhakal</t>
  </si>
  <si>
    <t>2073/BCE/84</t>
  </si>
  <si>
    <t>Shree Rai</t>
  </si>
  <si>
    <t>2073/BCE/86</t>
  </si>
  <si>
    <t>Sneha Lamsal</t>
  </si>
  <si>
    <t>2073/BCE/87</t>
  </si>
  <si>
    <t>Subhash Gupta</t>
  </si>
  <si>
    <t>2073/BCE/88</t>
  </si>
  <si>
    <t>Sudarshan Parajuli</t>
  </si>
  <si>
    <t>2073/BCE/89</t>
  </si>
  <si>
    <t>Sujan Shrestha</t>
  </si>
  <si>
    <t>2073/BCE/90</t>
  </si>
  <si>
    <t>Suresh Paudel</t>
  </si>
  <si>
    <t>2073/BCE/92</t>
  </si>
  <si>
    <t>Sushil Dhungana</t>
  </si>
  <si>
    <t>2073/BCE/93</t>
  </si>
  <si>
    <t>Sushil Kumar Thapa</t>
  </si>
  <si>
    <t>2073/BCE/94</t>
  </si>
  <si>
    <t>Unique Adhikari</t>
  </si>
  <si>
    <t>2073/BCE/95</t>
  </si>
  <si>
    <t>Utsav chimariya</t>
  </si>
  <si>
    <t>2073/BCE/96</t>
  </si>
  <si>
    <t>Yogita Chand</t>
  </si>
  <si>
    <t>Batch : 2073</t>
  </si>
  <si>
    <t>Programme : Civil</t>
  </si>
  <si>
    <t>A</t>
  </si>
  <si>
    <t>Exam</t>
  </si>
  <si>
    <t>First</t>
  </si>
  <si>
    <t>Second</t>
  </si>
  <si>
    <t>Tutorial</t>
  </si>
  <si>
    <t>Attendance</t>
  </si>
  <si>
    <t>Total</t>
  </si>
  <si>
    <t>Exam Evaluation</t>
  </si>
  <si>
    <t>Remarks</t>
  </si>
  <si>
    <t>MCQ</t>
  </si>
  <si>
    <t>Absent</t>
  </si>
  <si>
    <t>%</t>
  </si>
  <si>
    <t>SN</t>
  </si>
  <si>
    <t>P= Pass and F= Fail</t>
  </si>
  <si>
    <t>Those who have been disqualified for the examination must attend the re-assessment examination, and those who are not satisfied with their pass marks can attend the re-assessment examination. Please be reminded that now the evaluation will be in full marks of 6.</t>
  </si>
  <si>
    <t>Internal Assessment Evaluation</t>
  </si>
  <si>
    <t>SS</t>
  </si>
  <si>
    <t>SKB</t>
  </si>
  <si>
    <t>RK</t>
  </si>
  <si>
    <t>Subject:- Soil Mechanics</t>
  </si>
  <si>
    <t>Marks</t>
  </si>
  <si>
    <t>I</t>
  </si>
  <si>
    <t>II</t>
  </si>
  <si>
    <t>Relative Marking of Exam II</t>
  </si>
  <si>
    <t>Gross Marks obtained after submitting tutorial</t>
  </si>
  <si>
    <t>Base marks for assessment 2</t>
  </si>
  <si>
    <t>Penalty for late submission</t>
  </si>
  <si>
    <t>Full marks</t>
  </si>
  <si>
    <t>Pass marks</t>
  </si>
  <si>
    <t>Evaluation of Tutorial I</t>
  </si>
  <si>
    <t>Evaluation of Tutorial II</t>
  </si>
  <si>
    <t>Exam Total</t>
  </si>
  <si>
    <t>Relative Second</t>
  </si>
  <si>
    <t>Days late</t>
  </si>
  <si>
    <t>Submitted</t>
  </si>
  <si>
    <t>Mark I</t>
  </si>
  <si>
    <t>Mark II</t>
  </si>
  <si>
    <t>Present</t>
  </si>
  <si>
    <t>Factored</t>
  </si>
  <si>
    <t>Lab Reports</t>
  </si>
  <si>
    <t>Evaluation of Lab reports</t>
  </si>
  <si>
    <t>Scaling</t>
  </si>
  <si>
    <t>Converted</t>
  </si>
  <si>
    <t>Grade</t>
  </si>
  <si>
    <t>Score</t>
  </si>
  <si>
    <t>Base marks for MCQ</t>
  </si>
  <si>
    <t>Penalty for absence</t>
  </si>
  <si>
    <t>C</t>
  </si>
  <si>
    <t>B</t>
  </si>
  <si>
    <t>Viva+Lab performance</t>
  </si>
  <si>
    <t>Gross Marks</t>
  </si>
  <si>
    <t>Fifth</t>
  </si>
  <si>
    <t>Abhishek shrestha</t>
  </si>
  <si>
    <t>Total Final</t>
  </si>
  <si>
    <t>Total 1</t>
  </si>
  <si>
    <t>Final Total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</si>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</sst>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b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12" fillId="0" borderId="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7"/>
  <sheetViews>
    <sheetView tabSelected="1" workbookViewId="0">
      <pane xSplit="3" ySplit="7" topLeftCell="D95" activePane="bottomRight" state="frozen"/>
      <selection pane="topRight" activeCell="D1" sqref="D1"/>
      <selection pane="bottomLeft" activeCell="A8" sqref="A8"/>
      <selection pane="bottomRight" activeCell="AE105" sqref="AE105"/>
    </sheetView>
  </sheetViews>
  <sheetFormatPr defaultRowHeight="15.95" customHeight="1" x14ac:dyDescent="0.25"/>
  <cols>
    <col min="1" max="1" width="5.28515625" style="1" customWidth="1"/>
    <col min="2" max="2" width="11" style="4" customWidth="1"/>
    <col min="3" max="3" width="17.5703125" style="4" customWidth="1"/>
    <col min="4" max="5" width="3.5703125" style="4" customWidth="1"/>
    <col min="6" max="6" width="3.7109375" style="4" customWidth="1"/>
    <col min="7" max="9" width="4.5703125" style="4" customWidth="1"/>
    <col min="10" max="10" width="7.140625" style="4" customWidth="1"/>
    <col min="11" max="11" width="4.28515625" style="4" hidden="1" customWidth="1"/>
    <col min="12" max="12" width="3.85546875" style="4" hidden="1" customWidth="1"/>
    <col min="13" max="13" width="4.42578125" style="4" hidden="1" customWidth="1"/>
    <col min="14" max="14" width="4" style="4" hidden="1" customWidth="1"/>
    <col min="15" max="15" width="3.5703125" style="4" hidden="1" customWidth="1"/>
    <col min="16" max="16" width="3.42578125" style="4" hidden="1" customWidth="1"/>
    <col min="17" max="17" width="4.42578125" style="4" hidden="1" customWidth="1"/>
    <col min="18" max="18" width="5.42578125" style="4" hidden="1" customWidth="1"/>
    <col min="19" max="19" width="5.28515625" style="4" hidden="1" customWidth="1"/>
    <col min="20" max="20" width="5.7109375" style="4" hidden="1" customWidth="1"/>
    <col min="21" max="21" width="5.7109375" style="3" customWidth="1"/>
    <col min="22" max="22" width="6.140625" style="3" customWidth="1"/>
    <col min="23" max="23" width="5.5703125" style="3" customWidth="1"/>
    <col min="24" max="24" width="5.7109375" style="8" customWidth="1"/>
    <col min="25" max="25" width="5.7109375" style="8" hidden="1" customWidth="1"/>
    <col min="26" max="26" width="5.140625" style="8" customWidth="1"/>
    <col min="27" max="27" width="7" style="8" customWidth="1"/>
    <col min="28" max="28" width="11.5703125" style="8" customWidth="1"/>
    <col min="29" max="29" width="9.5703125" style="8" customWidth="1"/>
    <col min="30" max="30" width="6.140625" style="4" hidden="1" customWidth="1"/>
    <col min="31" max="31" width="6.140625" style="4" customWidth="1"/>
    <col min="32" max="32" width="7.42578125" style="4" customWidth="1"/>
    <col min="33" max="34" width="7" style="1" customWidth="1"/>
    <col min="35" max="35" width="22.42578125" style="1" customWidth="1"/>
    <col min="36" max="16384" width="9.140625" style="1"/>
  </cols>
  <sheetData>
    <row r="1" spans="1:36" s="6" customFormat="1" ht="15.95" customHeight="1" x14ac:dyDescent="0.25">
      <c r="A1" s="79" t="s">
        <v>203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</row>
    <row r="2" spans="1:36" s="6" customFormat="1" ht="15.95" customHeight="1" x14ac:dyDescent="0.25">
      <c r="A2" s="79" t="s">
        <v>199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</row>
    <row r="3" spans="1:36" s="7" customFormat="1" ht="15.75" customHeight="1" x14ac:dyDescent="0.25">
      <c r="A3" s="79" t="s">
        <v>183</v>
      </c>
      <c r="B3" s="79"/>
      <c r="C3" s="79"/>
      <c r="D3" s="29"/>
      <c r="E3" s="29"/>
      <c r="F3" s="29"/>
      <c r="G3" s="48"/>
      <c r="H3" s="29"/>
      <c r="I3" s="29"/>
      <c r="J3" s="31"/>
      <c r="K3" s="31"/>
      <c r="L3" s="31"/>
      <c r="M3" s="31"/>
      <c r="N3" s="31"/>
      <c r="O3" s="31"/>
      <c r="P3" s="31"/>
      <c r="Q3" s="35"/>
      <c r="R3" s="35"/>
      <c r="S3" s="35"/>
      <c r="T3" s="35"/>
      <c r="U3" s="79" t="s">
        <v>182</v>
      </c>
      <c r="V3" s="79"/>
      <c r="W3" s="79"/>
      <c r="X3" s="79"/>
      <c r="Y3" s="79"/>
      <c r="Z3" s="79"/>
      <c r="AA3" s="15"/>
      <c r="AB3" s="31"/>
      <c r="AC3" s="31"/>
      <c r="AD3" s="31"/>
      <c r="AE3" s="46"/>
      <c r="AF3" s="16"/>
    </row>
    <row r="4" spans="1:36" s="2" customFormat="1" ht="17.25" customHeight="1" x14ac:dyDescent="0.25">
      <c r="A4" s="67" t="s">
        <v>196</v>
      </c>
      <c r="B4" s="70" t="s">
        <v>0</v>
      </c>
      <c r="C4" s="70" t="s">
        <v>1</v>
      </c>
      <c r="D4" s="72" t="s">
        <v>189</v>
      </c>
      <c r="E4" s="73"/>
      <c r="F4" s="73"/>
      <c r="G4" s="73"/>
      <c r="H4" s="73"/>
      <c r="I4" s="73"/>
      <c r="J4" s="78"/>
      <c r="K4" s="72" t="s">
        <v>188</v>
      </c>
      <c r="L4" s="73"/>
      <c r="M4" s="73"/>
      <c r="N4" s="73"/>
      <c r="O4" s="73"/>
      <c r="P4" s="73"/>
      <c r="Q4" s="73"/>
      <c r="R4" s="73"/>
      <c r="S4" s="73"/>
      <c r="T4" s="73"/>
      <c r="U4" s="72" t="s">
        <v>185</v>
      </c>
      <c r="V4" s="73"/>
      <c r="W4" s="73"/>
      <c r="X4" s="73"/>
      <c r="Y4" s="42"/>
      <c r="Z4" s="72" t="s">
        <v>191</v>
      </c>
      <c r="AA4" s="73"/>
      <c r="AB4" s="73"/>
      <c r="AC4" s="78"/>
      <c r="AD4" s="67" t="s">
        <v>190</v>
      </c>
      <c r="AE4" s="67" t="s">
        <v>237</v>
      </c>
      <c r="AF4" s="80" t="s">
        <v>192</v>
      </c>
    </row>
    <row r="5" spans="1:36" s="2" customFormat="1" ht="18" customHeight="1" x14ac:dyDescent="0.25">
      <c r="A5" s="68"/>
      <c r="B5" s="81"/>
      <c r="C5" s="81"/>
      <c r="D5" s="70" t="s">
        <v>200</v>
      </c>
      <c r="E5" s="70" t="s">
        <v>201</v>
      </c>
      <c r="F5" s="70" t="s">
        <v>202</v>
      </c>
      <c r="G5" s="70" t="s">
        <v>240</v>
      </c>
      <c r="H5" s="70" t="s">
        <v>190</v>
      </c>
      <c r="I5" s="70" t="s">
        <v>195</v>
      </c>
      <c r="J5" s="70" t="s">
        <v>204</v>
      </c>
      <c r="K5" s="72" t="s">
        <v>218</v>
      </c>
      <c r="L5" s="73"/>
      <c r="M5" s="78"/>
      <c r="N5" s="70" t="s">
        <v>208</v>
      </c>
      <c r="O5" s="72" t="s">
        <v>217</v>
      </c>
      <c r="P5" s="78"/>
      <c r="Q5" s="70" t="s">
        <v>213</v>
      </c>
      <c r="R5" s="70" t="s">
        <v>219</v>
      </c>
      <c r="S5" s="70" t="s">
        <v>214</v>
      </c>
      <c r="T5" s="70" t="s">
        <v>220</v>
      </c>
      <c r="U5" s="70" t="s">
        <v>186</v>
      </c>
      <c r="V5" s="70" t="s">
        <v>186</v>
      </c>
      <c r="W5" s="70" t="s">
        <v>187</v>
      </c>
      <c r="X5" s="70" t="s">
        <v>187</v>
      </c>
      <c r="Y5" s="70" t="s">
        <v>235</v>
      </c>
      <c r="Z5" s="70" t="s">
        <v>186</v>
      </c>
      <c r="AA5" s="70" t="s">
        <v>187</v>
      </c>
      <c r="AB5" s="67" t="s">
        <v>207</v>
      </c>
      <c r="AC5" s="70" t="s">
        <v>215</v>
      </c>
      <c r="AD5" s="68"/>
      <c r="AE5" s="68"/>
      <c r="AF5" s="80"/>
    </row>
    <row r="6" spans="1:36" s="2" customFormat="1" ht="18" customHeight="1" x14ac:dyDescent="0.25">
      <c r="A6" s="68"/>
      <c r="B6" s="81"/>
      <c r="C6" s="81"/>
      <c r="D6" s="71"/>
      <c r="E6" s="71"/>
      <c r="F6" s="71"/>
      <c r="G6" s="71"/>
      <c r="H6" s="71"/>
      <c r="I6" s="71"/>
      <c r="J6" s="71"/>
      <c r="K6" s="37" t="s">
        <v>205</v>
      </c>
      <c r="L6" s="37" t="s">
        <v>206</v>
      </c>
      <c r="M6" s="37" t="s">
        <v>190</v>
      </c>
      <c r="N6" s="81"/>
      <c r="O6" s="70" t="s">
        <v>205</v>
      </c>
      <c r="P6" s="70" t="s">
        <v>206</v>
      </c>
      <c r="Q6" s="81"/>
      <c r="R6" s="81"/>
      <c r="S6" s="81"/>
      <c r="T6" s="81"/>
      <c r="U6" s="71"/>
      <c r="V6" s="71"/>
      <c r="W6" s="71"/>
      <c r="X6" s="71"/>
      <c r="Y6" s="71"/>
      <c r="Z6" s="71"/>
      <c r="AA6" s="71"/>
      <c r="AB6" s="69"/>
      <c r="AC6" s="71"/>
      <c r="AD6" s="69"/>
      <c r="AE6" s="69"/>
      <c r="AF6" s="80"/>
    </row>
    <row r="7" spans="1:36" s="2" customFormat="1" ht="18" customHeight="1" x14ac:dyDescent="0.25">
      <c r="A7" s="69"/>
      <c r="B7" s="71"/>
      <c r="C7" s="71"/>
      <c r="D7" s="17">
        <v>7</v>
      </c>
      <c r="E7" s="17">
        <v>10</v>
      </c>
      <c r="F7" s="17">
        <v>3</v>
      </c>
      <c r="G7" s="49">
        <v>4</v>
      </c>
      <c r="H7" s="17">
        <f>D7+F7+E7+G7</f>
        <v>24</v>
      </c>
      <c r="I7" s="17">
        <v>100</v>
      </c>
      <c r="J7" s="32">
        <v>4</v>
      </c>
      <c r="K7" s="34">
        <v>1</v>
      </c>
      <c r="L7" s="34">
        <v>1</v>
      </c>
      <c r="M7" s="34">
        <v>2</v>
      </c>
      <c r="N7" s="33">
        <v>4</v>
      </c>
      <c r="O7" s="71"/>
      <c r="P7" s="71"/>
      <c r="Q7" s="71"/>
      <c r="R7" s="71"/>
      <c r="S7" s="71"/>
      <c r="T7" s="71"/>
      <c r="U7" s="18">
        <v>20</v>
      </c>
      <c r="V7" s="30">
        <v>20</v>
      </c>
      <c r="W7" s="30">
        <v>50</v>
      </c>
      <c r="X7" s="18">
        <v>50</v>
      </c>
      <c r="Y7" s="36">
        <v>10</v>
      </c>
      <c r="Z7" s="17">
        <v>4</v>
      </c>
      <c r="AA7" s="17">
        <v>12</v>
      </c>
      <c r="AB7" s="32">
        <v>12</v>
      </c>
      <c r="AC7" s="32">
        <f>Z7+AB7</f>
        <v>16</v>
      </c>
      <c r="AD7" s="17">
        <f>J7+AC7</f>
        <v>20</v>
      </c>
      <c r="AE7" s="47">
        <v>20</v>
      </c>
      <c r="AF7" s="80"/>
    </row>
    <row r="8" spans="1:36" ht="15.95" customHeight="1" x14ac:dyDescent="0.25">
      <c r="A8" s="18">
        <v>1</v>
      </c>
      <c r="B8" s="19" t="s">
        <v>2</v>
      </c>
      <c r="C8" s="12" t="s">
        <v>3</v>
      </c>
      <c r="D8" s="50">
        <v>7</v>
      </c>
      <c r="E8" s="64">
        <v>10</v>
      </c>
      <c r="F8" s="58">
        <v>3</v>
      </c>
      <c r="G8" s="64">
        <v>4</v>
      </c>
      <c r="H8" s="33">
        <f>D8+F8+E8+G8</f>
        <v>24</v>
      </c>
      <c r="I8" s="17">
        <f t="shared" ref="I8:I52" si="0">H8*100/$H$7</f>
        <v>100</v>
      </c>
      <c r="J8" s="17">
        <f>IF(I8&gt;=80,4,IF(I8&gt;=60,3,IF(I8&gt;=40,2,IF(I8&gt;=20,1,0))))</f>
        <v>4</v>
      </c>
      <c r="K8" s="32">
        <v>0</v>
      </c>
      <c r="L8" s="32">
        <v>0</v>
      </c>
      <c r="M8" s="32">
        <f>K8+L8</f>
        <v>0</v>
      </c>
      <c r="N8" s="32">
        <f t="shared" ref="N8:N52" si="1">M8*$AJ$7</f>
        <v>0</v>
      </c>
      <c r="O8" s="32">
        <v>0</v>
      </c>
      <c r="P8" s="32">
        <v>0</v>
      </c>
      <c r="Q8" s="33">
        <f t="shared" ref="Q8:Q52" si="2">K8*$AJ$7-O8*$AJ$9</f>
        <v>0</v>
      </c>
      <c r="R8" s="33">
        <f>IF(Q8&lt;0,0,Q8)</f>
        <v>0</v>
      </c>
      <c r="S8" s="33">
        <f t="shared" ref="S8:S52" si="3">L8*$AJ$7-P8*$AJ$9</f>
        <v>0</v>
      </c>
      <c r="T8" s="33">
        <f>IF(S8&lt;0,0,S8)</f>
        <v>0</v>
      </c>
      <c r="U8" s="17">
        <v>16</v>
      </c>
      <c r="V8" s="28">
        <f>IF(U8="A",0,U8)</f>
        <v>16</v>
      </c>
      <c r="W8" s="28">
        <v>36</v>
      </c>
      <c r="X8" s="17">
        <f t="shared" ref="X8:X52" si="4">IF(W8="A",0,W8)</f>
        <v>36</v>
      </c>
      <c r="Y8" s="43"/>
      <c r="Z8" s="17">
        <f t="shared" ref="Z8:Z52" si="5">V8*$Z$7/$V$7</f>
        <v>3.2</v>
      </c>
      <c r="AA8" s="17">
        <f>X8*$AA$7/$X$7</f>
        <v>8.64</v>
      </c>
      <c r="AB8" s="38">
        <f t="shared" ref="AB8:AB52" si="6">X8*$AB$7/$AJ$8</f>
        <v>12</v>
      </c>
      <c r="AC8" s="38">
        <f>Z8+AB8</f>
        <v>15.2</v>
      </c>
      <c r="AD8" s="38">
        <f t="shared" ref="AD8:AD52" si="7">J8+AC8</f>
        <v>19.2</v>
      </c>
      <c r="AE8" s="38">
        <f>AD8</f>
        <v>19.2</v>
      </c>
      <c r="AF8" s="17" t="str">
        <f>IF(AE8&lt;=8,"F","P")</f>
        <v>P</v>
      </c>
      <c r="AG8" s="44"/>
      <c r="AI8" s="1" t="s">
        <v>209</v>
      </c>
      <c r="AJ8" s="2">
        <v>36</v>
      </c>
    </row>
    <row r="9" spans="1:36" ht="15.95" customHeight="1" x14ac:dyDescent="0.25">
      <c r="A9" s="18">
        <v>2</v>
      </c>
      <c r="B9" s="19" t="s">
        <v>4</v>
      </c>
      <c r="C9" s="12" t="s">
        <v>5</v>
      </c>
      <c r="D9" s="50">
        <v>6</v>
      </c>
      <c r="E9" s="64">
        <v>9</v>
      </c>
      <c r="F9" s="58">
        <v>3</v>
      </c>
      <c r="G9" s="64">
        <v>4</v>
      </c>
      <c r="H9" s="49">
        <f t="shared" ref="H9:H52" si="8">D9+F9+E9+G9</f>
        <v>22</v>
      </c>
      <c r="I9" s="33">
        <f t="shared" si="0"/>
        <v>91.666666666666671</v>
      </c>
      <c r="J9" s="33">
        <f t="shared" ref="J9:J52" si="9">IF(I9&gt;=80,4,IF(I9&gt;=60,3,IF(I9&gt;=40,2,IF(I9&gt;=20,1,0))))</f>
        <v>4</v>
      </c>
      <c r="K9" s="49">
        <v>0</v>
      </c>
      <c r="L9" s="49">
        <v>0</v>
      </c>
      <c r="M9" s="33">
        <f t="shared" ref="M9:M52" si="10">K9+L9</f>
        <v>0</v>
      </c>
      <c r="N9" s="33">
        <f t="shared" si="1"/>
        <v>0</v>
      </c>
      <c r="O9" s="32">
        <v>0</v>
      </c>
      <c r="P9" s="32">
        <v>0</v>
      </c>
      <c r="Q9" s="33">
        <f t="shared" si="2"/>
        <v>0</v>
      </c>
      <c r="R9" s="33">
        <f t="shared" ref="R9:R52" si="11">IF(Q9&lt;0,0,Q9)</f>
        <v>0</v>
      </c>
      <c r="S9" s="33">
        <f t="shared" si="3"/>
        <v>0</v>
      </c>
      <c r="T9" s="33">
        <f t="shared" ref="T9:T52" si="12">IF(S9&lt;0,0,S9)</f>
        <v>0</v>
      </c>
      <c r="U9" s="17">
        <v>7</v>
      </c>
      <c r="V9" s="28">
        <f t="shared" ref="V9:V52" si="13">IF(U9="A",0,U9)</f>
        <v>7</v>
      </c>
      <c r="W9" s="28">
        <v>6</v>
      </c>
      <c r="X9" s="28">
        <f t="shared" si="4"/>
        <v>6</v>
      </c>
      <c r="Y9" s="43"/>
      <c r="Z9" s="33">
        <f t="shared" si="5"/>
        <v>1.4</v>
      </c>
      <c r="AA9" s="49">
        <f t="shared" ref="AA9:AA52" si="14">X9*$AA$7/$X$7</f>
        <v>1.44</v>
      </c>
      <c r="AB9" s="38">
        <f t="shared" si="6"/>
        <v>2</v>
      </c>
      <c r="AC9" s="38">
        <f t="shared" ref="AC9:AC52" si="15">Z9+AB9</f>
        <v>3.4</v>
      </c>
      <c r="AD9" s="38">
        <f t="shared" si="7"/>
        <v>7.4</v>
      </c>
      <c r="AE9" s="38">
        <f t="shared" ref="AE9:AE52" si="16">AD9</f>
        <v>7.4</v>
      </c>
      <c r="AF9" s="47" t="str">
        <f t="shared" ref="AF9:AF52" si="17">IF(AE9&lt;=8,"F","P")</f>
        <v>F</v>
      </c>
      <c r="AG9" s="44"/>
      <c r="AJ9" s="2"/>
    </row>
    <row r="10" spans="1:36" ht="15.95" customHeight="1" x14ac:dyDescent="0.25">
      <c r="A10" s="20">
        <v>3</v>
      </c>
      <c r="B10" s="21" t="s">
        <v>6</v>
      </c>
      <c r="C10" s="22" t="s">
        <v>7</v>
      </c>
      <c r="D10" s="50">
        <v>5</v>
      </c>
      <c r="E10" s="64">
        <v>7</v>
      </c>
      <c r="F10" s="58">
        <v>2</v>
      </c>
      <c r="G10" s="64">
        <v>4</v>
      </c>
      <c r="H10" s="49">
        <f t="shared" si="8"/>
        <v>18</v>
      </c>
      <c r="I10" s="33">
        <f t="shared" si="0"/>
        <v>75</v>
      </c>
      <c r="J10" s="33">
        <f t="shared" si="9"/>
        <v>3</v>
      </c>
      <c r="K10" s="49">
        <v>0</v>
      </c>
      <c r="L10" s="49">
        <v>0</v>
      </c>
      <c r="M10" s="33">
        <f t="shared" si="10"/>
        <v>0</v>
      </c>
      <c r="N10" s="33">
        <f t="shared" si="1"/>
        <v>0</v>
      </c>
      <c r="O10" s="33">
        <v>0</v>
      </c>
      <c r="P10" s="23">
        <v>2</v>
      </c>
      <c r="Q10" s="33">
        <f t="shared" si="2"/>
        <v>0</v>
      </c>
      <c r="R10" s="33">
        <f t="shared" si="11"/>
        <v>0</v>
      </c>
      <c r="S10" s="33">
        <f t="shared" si="3"/>
        <v>0</v>
      </c>
      <c r="T10" s="33">
        <f t="shared" si="12"/>
        <v>0</v>
      </c>
      <c r="U10" s="23">
        <v>3</v>
      </c>
      <c r="V10" s="28">
        <f t="shared" si="13"/>
        <v>3</v>
      </c>
      <c r="W10" s="23">
        <v>6</v>
      </c>
      <c r="X10" s="28">
        <f t="shared" si="4"/>
        <v>6</v>
      </c>
      <c r="Y10" s="43">
        <v>4</v>
      </c>
      <c r="Z10" s="33">
        <f t="shared" si="5"/>
        <v>0.6</v>
      </c>
      <c r="AA10" s="49">
        <f t="shared" si="14"/>
        <v>1.44</v>
      </c>
      <c r="AB10" s="38">
        <f t="shared" si="6"/>
        <v>2</v>
      </c>
      <c r="AC10" s="38">
        <f t="shared" si="15"/>
        <v>2.6</v>
      </c>
      <c r="AD10" s="38">
        <f t="shared" si="7"/>
        <v>5.6</v>
      </c>
      <c r="AE10" s="38">
        <f t="shared" si="16"/>
        <v>5.6</v>
      </c>
      <c r="AF10" s="47" t="str">
        <f t="shared" si="17"/>
        <v>F</v>
      </c>
      <c r="AG10" s="44"/>
      <c r="AJ10" s="2"/>
    </row>
    <row r="11" spans="1:36" ht="15.95" customHeight="1" x14ac:dyDescent="0.25">
      <c r="A11" s="24">
        <v>4</v>
      </c>
      <c r="B11" s="25" t="s">
        <v>8</v>
      </c>
      <c r="C11" s="26" t="s">
        <v>9</v>
      </c>
      <c r="D11" s="50">
        <v>2</v>
      </c>
      <c r="E11" s="64">
        <v>2</v>
      </c>
      <c r="F11" s="58">
        <v>0</v>
      </c>
      <c r="G11" s="64">
        <v>4</v>
      </c>
      <c r="H11" s="49">
        <f t="shared" si="8"/>
        <v>8</v>
      </c>
      <c r="I11" s="33">
        <f t="shared" si="0"/>
        <v>33.333333333333336</v>
      </c>
      <c r="J11" s="33">
        <f t="shared" si="9"/>
        <v>1</v>
      </c>
      <c r="K11" s="49">
        <v>0</v>
      </c>
      <c r="L11" s="49">
        <v>0</v>
      </c>
      <c r="M11" s="33">
        <f t="shared" si="10"/>
        <v>0</v>
      </c>
      <c r="N11" s="33">
        <f t="shared" si="1"/>
        <v>0</v>
      </c>
      <c r="O11" s="33">
        <v>0</v>
      </c>
      <c r="P11" s="27">
        <v>1</v>
      </c>
      <c r="Q11" s="33">
        <f t="shared" si="2"/>
        <v>0</v>
      </c>
      <c r="R11" s="33">
        <f t="shared" si="11"/>
        <v>0</v>
      </c>
      <c r="S11" s="33">
        <f t="shared" si="3"/>
        <v>0</v>
      </c>
      <c r="T11" s="33">
        <f t="shared" si="12"/>
        <v>0</v>
      </c>
      <c r="U11" s="27">
        <v>0</v>
      </c>
      <c r="V11" s="28">
        <f t="shared" si="13"/>
        <v>0</v>
      </c>
      <c r="W11" s="27" t="s">
        <v>184</v>
      </c>
      <c r="X11" s="28">
        <f t="shared" si="4"/>
        <v>0</v>
      </c>
      <c r="Y11" s="43">
        <v>3</v>
      </c>
      <c r="Z11" s="33">
        <f t="shared" si="5"/>
        <v>0</v>
      </c>
      <c r="AA11" s="49">
        <f t="shared" si="14"/>
        <v>0</v>
      </c>
      <c r="AB11" s="38">
        <f t="shared" si="6"/>
        <v>0</v>
      </c>
      <c r="AC11" s="38">
        <f t="shared" si="15"/>
        <v>0</v>
      </c>
      <c r="AD11" s="38">
        <f t="shared" si="7"/>
        <v>1</v>
      </c>
      <c r="AE11" s="38">
        <f t="shared" si="16"/>
        <v>1</v>
      </c>
      <c r="AF11" s="47" t="str">
        <f t="shared" si="17"/>
        <v>F</v>
      </c>
      <c r="AG11" s="44"/>
      <c r="AJ11" s="2"/>
    </row>
    <row r="12" spans="1:36" ht="15.95" customHeight="1" x14ac:dyDescent="0.25">
      <c r="A12" s="36">
        <v>5</v>
      </c>
      <c r="B12" s="25" t="s">
        <v>10</v>
      </c>
      <c r="C12" s="26" t="s">
        <v>236</v>
      </c>
      <c r="D12" s="50">
        <v>5</v>
      </c>
      <c r="E12" s="64">
        <v>8</v>
      </c>
      <c r="F12" s="58">
        <v>3</v>
      </c>
      <c r="G12" s="64">
        <v>4</v>
      </c>
      <c r="H12" s="49">
        <f t="shared" si="8"/>
        <v>20</v>
      </c>
      <c r="I12" s="33">
        <f t="shared" si="0"/>
        <v>83.333333333333329</v>
      </c>
      <c r="J12" s="33">
        <f t="shared" si="9"/>
        <v>4</v>
      </c>
      <c r="K12" s="49">
        <v>0</v>
      </c>
      <c r="L12" s="49">
        <v>0</v>
      </c>
      <c r="M12" s="33">
        <f t="shared" si="10"/>
        <v>0</v>
      </c>
      <c r="N12" s="33">
        <f t="shared" si="1"/>
        <v>0</v>
      </c>
      <c r="O12" s="33">
        <v>16</v>
      </c>
      <c r="P12" s="27">
        <v>1</v>
      </c>
      <c r="Q12" s="33">
        <f t="shared" si="2"/>
        <v>0</v>
      </c>
      <c r="R12" s="33">
        <f t="shared" si="11"/>
        <v>0</v>
      </c>
      <c r="S12" s="33">
        <f t="shared" si="3"/>
        <v>0</v>
      </c>
      <c r="T12" s="33">
        <f t="shared" si="12"/>
        <v>0</v>
      </c>
      <c r="U12" s="27">
        <v>1</v>
      </c>
      <c r="V12" s="28">
        <f t="shared" si="13"/>
        <v>1</v>
      </c>
      <c r="W12" s="27">
        <v>17</v>
      </c>
      <c r="X12" s="28">
        <f t="shared" si="4"/>
        <v>17</v>
      </c>
      <c r="Y12" s="43">
        <v>4</v>
      </c>
      <c r="Z12" s="33">
        <f t="shared" si="5"/>
        <v>0.2</v>
      </c>
      <c r="AA12" s="49">
        <f t="shared" si="14"/>
        <v>4.08</v>
      </c>
      <c r="AB12" s="38">
        <f t="shared" si="6"/>
        <v>5.666666666666667</v>
      </c>
      <c r="AC12" s="38">
        <f t="shared" si="15"/>
        <v>5.8666666666666671</v>
      </c>
      <c r="AD12" s="38">
        <f t="shared" si="7"/>
        <v>9.8666666666666671</v>
      </c>
      <c r="AE12" s="38">
        <f t="shared" si="16"/>
        <v>9.8666666666666671</v>
      </c>
      <c r="AF12" s="47" t="str">
        <f t="shared" si="17"/>
        <v>P</v>
      </c>
      <c r="AG12" s="44"/>
    </row>
    <row r="13" spans="1:36" ht="15.95" customHeight="1" x14ac:dyDescent="0.25">
      <c r="A13" s="36">
        <v>6</v>
      </c>
      <c r="B13" s="19" t="s">
        <v>12</v>
      </c>
      <c r="C13" s="12" t="s">
        <v>13</v>
      </c>
      <c r="D13" s="50">
        <v>5</v>
      </c>
      <c r="E13" s="64">
        <v>8</v>
      </c>
      <c r="F13" s="58">
        <v>2</v>
      </c>
      <c r="G13" s="64">
        <v>4</v>
      </c>
      <c r="H13" s="49">
        <f t="shared" si="8"/>
        <v>19</v>
      </c>
      <c r="I13" s="33">
        <f t="shared" si="0"/>
        <v>79.166666666666671</v>
      </c>
      <c r="J13" s="33">
        <f t="shared" si="9"/>
        <v>3</v>
      </c>
      <c r="K13" s="49">
        <v>0</v>
      </c>
      <c r="L13" s="49">
        <v>0</v>
      </c>
      <c r="M13" s="33">
        <f t="shared" si="10"/>
        <v>0</v>
      </c>
      <c r="N13" s="33">
        <f t="shared" si="1"/>
        <v>0</v>
      </c>
      <c r="O13" s="33">
        <v>0</v>
      </c>
      <c r="P13" s="32">
        <v>2</v>
      </c>
      <c r="Q13" s="33">
        <f t="shared" si="2"/>
        <v>0</v>
      </c>
      <c r="R13" s="33">
        <f t="shared" si="11"/>
        <v>0</v>
      </c>
      <c r="S13" s="33">
        <f t="shared" si="3"/>
        <v>0</v>
      </c>
      <c r="T13" s="33">
        <f t="shared" si="12"/>
        <v>0</v>
      </c>
      <c r="U13" s="17">
        <v>2.5</v>
      </c>
      <c r="V13" s="28">
        <f t="shared" si="13"/>
        <v>2.5</v>
      </c>
      <c r="W13" s="28">
        <v>21</v>
      </c>
      <c r="X13" s="28">
        <f t="shared" si="4"/>
        <v>21</v>
      </c>
      <c r="Y13" s="43"/>
      <c r="Z13" s="33">
        <f t="shared" si="5"/>
        <v>0.5</v>
      </c>
      <c r="AA13" s="49">
        <f t="shared" si="14"/>
        <v>5.04</v>
      </c>
      <c r="AB13" s="38">
        <f t="shared" si="6"/>
        <v>7</v>
      </c>
      <c r="AC13" s="38">
        <f t="shared" si="15"/>
        <v>7.5</v>
      </c>
      <c r="AD13" s="38">
        <f t="shared" si="7"/>
        <v>10.5</v>
      </c>
      <c r="AE13" s="38">
        <f t="shared" si="16"/>
        <v>10.5</v>
      </c>
      <c r="AF13" s="47" t="str">
        <f t="shared" si="17"/>
        <v>P</v>
      </c>
      <c r="AG13" s="44"/>
    </row>
    <row r="14" spans="1:36" ht="15.95" customHeight="1" x14ac:dyDescent="0.25">
      <c r="A14" s="20">
        <v>7</v>
      </c>
      <c r="B14" s="19" t="s">
        <v>14</v>
      </c>
      <c r="C14" s="12" t="s">
        <v>15</v>
      </c>
      <c r="D14" s="50">
        <v>2</v>
      </c>
      <c r="E14" s="64">
        <v>4</v>
      </c>
      <c r="F14" s="58">
        <v>2</v>
      </c>
      <c r="G14" s="64">
        <v>4</v>
      </c>
      <c r="H14" s="49">
        <f t="shared" si="8"/>
        <v>12</v>
      </c>
      <c r="I14" s="33">
        <f t="shared" si="0"/>
        <v>50</v>
      </c>
      <c r="J14" s="33">
        <f t="shared" si="9"/>
        <v>2</v>
      </c>
      <c r="K14" s="49">
        <v>0</v>
      </c>
      <c r="L14" s="49">
        <v>0</v>
      </c>
      <c r="M14" s="33">
        <f t="shared" si="10"/>
        <v>0</v>
      </c>
      <c r="N14" s="33">
        <f t="shared" si="1"/>
        <v>0</v>
      </c>
      <c r="O14" s="33">
        <v>0</v>
      </c>
      <c r="P14" s="32">
        <v>0</v>
      </c>
      <c r="Q14" s="33">
        <f t="shared" si="2"/>
        <v>0</v>
      </c>
      <c r="R14" s="33">
        <f t="shared" si="11"/>
        <v>0</v>
      </c>
      <c r="S14" s="33">
        <f t="shared" si="3"/>
        <v>0</v>
      </c>
      <c r="T14" s="33">
        <f t="shared" si="12"/>
        <v>0</v>
      </c>
      <c r="U14" s="17">
        <v>7</v>
      </c>
      <c r="V14" s="28">
        <f t="shared" si="13"/>
        <v>7</v>
      </c>
      <c r="W14" s="28">
        <v>21</v>
      </c>
      <c r="X14" s="28">
        <f t="shared" si="4"/>
        <v>21</v>
      </c>
      <c r="Y14" s="43"/>
      <c r="Z14" s="33">
        <f t="shared" si="5"/>
        <v>1.4</v>
      </c>
      <c r="AA14" s="49">
        <f t="shared" si="14"/>
        <v>5.04</v>
      </c>
      <c r="AB14" s="38">
        <f t="shared" si="6"/>
        <v>7</v>
      </c>
      <c r="AC14" s="38">
        <f t="shared" si="15"/>
        <v>8.4</v>
      </c>
      <c r="AD14" s="38">
        <f t="shared" si="7"/>
        <v>10.4</v>
      </c>
      <c r="AE14" s="38">
        <f t="shared" si="16"/>
        <v>10.4</v>
      </c>
      <c r="AF14" s="47" t="str">
        <f t="shared" si="17"/>
        <v>P</v>
      </c>
      <c r="AG14" s="44"/>
    </row>
    <row r="15" spans="1:36" ht="15.95" customHeight="1" x14ac:dyDescent="0.25">
      <c r="A15" s="24">
        <v>8</v>
      </c>
      <c r="B15" s="19" t="s">
        <v>16</v>
      </c>
      <c r="C15" s="12" t="s">
        <v>17</v>
      </c>
      <c r="D15" s="50">
        <v>6</v>
      </c>
      <c r="E15" s="64">
        <v>10</v>
      </c>
      <c r="F15" s="58">
        <v>3</v>
      </c>
      <c r="G15" s="64">
        <v>4</v>
      </c>
      <c r="H15" s="49">
        <f t="shared" si="8"/>
        <v>23</v>
      </c>
      <c r="I15" s="33">
        <f t="shared" si="0"/>
        <v>95.833333333333329</v>
      </c>
      <c r="J15" s="33">
        <f t="shared" si="9"/>
        <v>4</v>
      </c>
      <c r="K15" s="49">
        <v>0</v>
      </c>
      <c r="L15" s="49">
        <v>0</v>
      </c>
      <c r="M15" s="33">
        <f t="shared" si="10"/>
        <v>0</v>
      </c>
      <c r="N15" s="33">
        <f t="shared" si="1"/>
        <v>0</v>
      </c>
      <c r="O15" s="33">
        <v>3</v>
      </c>
      <c r="P15" s="32">
        <v>1</v>
      </c>
      <c r="Q15" s="33">
        <f t="shared" si="2"/>
        <v>0</v>
      </c>
      <c r="R15" s="33">
        <f t="shared" si="11"/>
        <v>0</v>
      </c>
      <c r="S15" s="33">
        <f t="shared" si="3"/>
        <v>0</v>
      </c>
      <c r="T15" s="33">
        <f t="shared" si="12"/>
        <v>0</v>
      </c>
      <c r="U15" s="17">
        <v>7</v>
      </c>
      <c r="V15" s="28">
        <f t="shared" si="13"/>
        <v>7</v>
      </c>
      <c r="W15" s="28">
        <v>9</v>
      </c>
      <c r="X15" s="28">
        <f t="shared" si="4"/>
        <v>9</v>
      </c>
      <c r="Y15" s="43"/>
      <c r="Z15" s="33">
        <f t="shared" si="5"/>
        <v>1.4</v>
      </c>
      <c r="AA15" s="49">
        <f t="shared" si="14"/>
        <v>2.16</v>
      </c>
      <c r="AB15" s="38">
        <f t="shared" si="6"/>
        <v>3</v>
      </c>
      <c r="AC15" s="38">
        <f t="shared" si="15"/>
        <v>4.4000000000000004</v>
      </c>
      <c r="AD15" s="38">
        <f t="shared" si="7"/>
        <v>8.4</v>
      </c>
      <c r="AE15" s="38">
        <f t="shared" si="16"/>
        <v>8.4</v>
      </c>
      <c r="AF15" s="47" t="str">
        <f t="shared" si="17"/>
        <v>P</v>
      </c>
      <c r="AG15" s="44"/>
    </row>
    <row r="16" spans="1:36" ht="15.95" customHeight="1" x14ac:dyDescent="0.25">
      <c r="A16" s="36">
        <v>9</v>
      </c>
      <c r="B16" s="19" t="s">
        <v>18</v>
      </c>
      <c r="C16" s="12" t="s">
        <v>19</v>
      </c>
      <c r="D16" s="50">
        <v>7</v>
      </c>
      <c r="E16" s="64">
        <v>8</v>
      </c>
      <c r="F16" s="58">
        <v>3</v>
      </c>
      <c r="G16" s="64">
        <v>4</v>
      </c>
      <c r="H16" s="49">
        <f t="shared" si="8"/>
        <v>22</v>
      </c>
      <c r="I16" s="33">
        <f t="shared" si="0"/>
        <v>91.666666666666671</v>
      </c>
      <c r="J16" s="33">
        <f t="shared" si="9"/>
        <v>4</v>
      </c>
      <c r="K16" s="49">
        <v>0</v>
      </c>
      <c r="L16" s="49">
        <v>0</v>
      </c>
      <c r="M16" s="33">
        <f t="shared" si="10"/>
        <v>0</v>
      </c>
      <c r="N16" s="33">
        <f t="shared" si="1"/>
        <v>0</v>
      </c>
      <c r="O16" s="33">
        <v>0</v>
      </c>
      <c r="P16" s="32">
        <v>0</v>
      </c>
      <c r="Q16" s="33">
        <f t="shared" si="2"/>
        <v>0</v>
      </c>
      <c r="R16" s="33">
        <f t="shared" si="11"/>
        <v>0</v>
      </c>
      <c r="S16" s="33">
        <f t="shared" si="3"/>
        <v>0</v>
      </c>
      <c r="T16" s="33">
        <f t="shared" si="12"/>
        <v>0</v>
      </c>
      <c r="U16" s="17">
        <v>14.5</v>
      </c>
      <c r="V16" s="28">
        <f t="shared" si="13"/>
        <v>14.5</v>
      </c>
      <c r="W16" s="28">
        <v>25</v>
      </c>
      <c r="X16" s="28">
        <f t="shared" si="4"/>
        <v>25</v>
      </c>
      <c r="Y16" s="43"/>
      <c r="Z16" s="33">
        <f t="shared" si="5"/>
        <v>2.9</v>
      </c>
      <c r="AA16" s="49">
        <f t="shared" si="14"/>
        <v>6</v>
      </c>
      <c r="AB16" s="38">
        <f t="shared" si="6"/>
        <v>8.3333333333333339</v>
      </c>
      <c r="AC16" s="38">
        <f t="shared" si="15"/>
        <v>11.233333333333334</v>
      </c>
      <c r="AD16" s="38">
        <f t="shared" si="7"/>
        <v>15.233333333333334</v>
      </c>
      <c r="AE16" s="38">
        <f t="shared" si="16"/>
        <v>15.233333333333334</v>
      </c>
      <c r="AF16" s="47" t="str">
        <f t="shared" si="17"/>
        <v>P</v>
      </c>
      <c r="AG16" s="44"/>
    </row>
    <row r="17" spans="1:33" ht="15.95" customHeight="1" x14ac:dyDescent="0.25">
      <c r="A17" s="36">
        <v>10</v>
      </c>
      <c r="B17" s="19" t="s">
        <v>20</v>
      </c>
      <c r="C17" s="12" t="s">
        <v>21</v>
      </c>
      <c r="D17" s="50">
        <v>2</v>
      </c>
      <c r="E17" s="64">
        <v>1</v>
      </c>
      <c r="F17" s="58">
        <v>2</v>
      </c>
      <c r="G17" s="64">
        <v>4</v>
      </c>
      <c r="H17" s="49">
        <f t="shared" si="8"/>
        <v>9</v>
      </c>
      <c r="I17" s="33">
        <f t="shared" si="0"/>
        <v>37.5</v>
      </c>
      <c r="J17" s="33">
        <f t="shared" si="9"/>
        <v>1</v>
      </c>
      <c r="K17" s="49">
        <v>0</v>
      </c>
      <c r="L17" s="49">
        <v>0</v>
      </c>
      <c r="M17" s="33">
        <f t="shared" si="10"/>
        <v>0</v>
      </c>
      <c r="N17" s="33">
        <f t="shared" si="1"/>
        <v>0</v>
      </c>
      <c r="O17" s="33">
        <v>0</v>
      </c>
      <c r="P17" s="32">
        <v>0</v>
      </c>
      <c r="Q17" s="33">
        <f t="shared" si="2"/>
        <v>0</v>
      </c>
      <c r="R17" s="33">
        <f t="shared" si="11"/>
        <v>0</v>
      </c>
      <c r="S17" s="33">
        <f t="shared" si="3"/>
        <v>0</v>
      </c>
      <c r="T17" s="33">
        <f t="shared" si="12"/>
        <v>0</v>
      </c>
      <c r="U17" s="17">
        <v>0</v>
      </c>
      <c r="V17" s="28">
        <f t="shared" si="13"/>
        <v>0</v>
      </c>
      <c r="W17" s="28">
        <v>22</v>
      </c>
      <c r="X17" s="28">
        <f t="shared" si="4"/>
        <v>22</v>
      </c>
      <c r="Y17" s="43">
        <v>3</v>
      </c>
      <c r="Z17" s="33">
        <f t="shared" si="5"/>
        <v>0</v>
      </c>
      <c r="AA17" s="49">
        <f t="shared" si="14"/>
        <v>5.28</v>
      </c>
      <c r="AB17" s="38">
        <f t="shared" si="6"/>
        <v>7.333333333333333</v>
      </c>
      <c r="AC17" s="38">
        <f t="shared" si="15"/>
        <v>7.333333333333333</v>
      </c>
      <c r="AD17" s="38">
        <f t="shared" si="7"/>
        <v>8.3333333333333321</v>
      </c>
      <c r="AE17" s="38">
        <f t="shared" si="16"/>
        <v>8.3333333333333321</v>
      </c>
      <c r="AF17" s="47" t="str">
        <f t="shared" si="17"/>
        <v>P</v>
      </c>
      <c r="AG17" s="44"/>
    </row>
    <row r="18" spans="1:33" ht="15.95" customHeight="1" x14ac:dyDescent="0.25">
      <c r="A18" s="20">
        <v>11</v>
      </c>
      <c r="B18" s="19" t="s">
        <v>22</v>
      </c>
      <c r="C18" s="12" t="s">
        <v>23</v>
      </c>
      <c r="D18" s="50">
        <v>1</v>
      </c>
      <c r="E18" s="64">
        <v>2</v>
      </c>
      <c r="F18" s="58">
        <v>2</v>
      </c>
      <c r="G18" s="64">
        <v>4</v>
      </c>
      <c r="H18" s="49">
        <f t="shared" si="8"/>
        <v>9</v>
      </c>
      <c r="I18" s="33">
        <f t="shared" si="0"/>
        <v>37.5</v>
      </c>
      <c r="J18" s="33">
        <f t="shared" si="9"/>
        <v>1</v>
      </c>
      <c r="K18" s="49">
        <v>0</v>
      </c>
      <c r="L18" s="49">
        <v>0</v>
      </c>
      <c r="M18" s="33">
        <f t="shared" si="10"/>
        <v>0</v>
      </c>
      <c r="N18" s="33">
        <f t="shared" si="1"/>
        <v>0</v>
      </c>
      <c r="O18" s="33">
        <v>0</v>
      </c>
      <c r="P18" s="32">
        <v>0</v>
      </c>
      <c r="Q18" s="33">
        <f t="shared" si="2"/>
        <v>0</v>
      </c>
      <c r="R18" s="33">
        <f t="shared" si="11"/>
        <v>0</v>
      </c>
      <c r="S18" s="33">
        <f t="shared" si="3"/>
        <v>0</v>
      </c>
      <c r="T18" s="33">
        <f t="shared" si="12"/>
        <v>0</v>
      </c>
      <c r="U18" s="17" t="s">
        <v>184</v>
      </c>
      <c r="V18" s="28">
        <f t="shared" si="13"/>
        <v>0</v>
      </c>
      <c r="W18" s="28">
        <v>12</v>
      </c>
      <c r="X18" s="28">
        <f t="shared" si="4"/>
        <v>12</v>
      </c>
      <c r="Y18" s="43"/>
      <c r="Z18" s="33">
        <f t="shared" si="5"/>
        <v>0</v>
      </c>
      <c r="AA18" s="49">
        <f t="shared" si="14"/>
        <v>2.88</v>
      </c>
      <c r="AB18" s="38">
        <f t="shared" si="6"/>
        <v>4</v>
      </c>
      <c r="AC18" s="38">
        <f t="shared" si="15"/>
        <v>4</v>
      </c>
      <c r="AD18" s="38">
        <f t="shared" si="7"/>
        <v>5</v>
      </c>
      <c r="AE18" s="38">
        <f t="shared" si="16"/>
        <v>5</v>
      </c>
      <c r="AF18" s="47" t="str">
        <f t="shared" si="17"/>
        <v>F</v>
      </c>
      <c r="AG18" s="44"/>
    </row>
    <row r="19" spans="1:33" ht="15.95" customHeight="1" x14ac:dyDescent="0.25">
      <c r="A19" s="24">
        <v>12</v>
      </c>
      <c r="B19" s="19" t="s">
        <v>24</v>
      </c>
      <c r="C19" s="12" t="s">
        <v>25</v>
      </c>
      <c r="D19" s="50">
        <v>7</v>
      </c>
      <c r="E19" s="64">
        <v>9</v>
      </c>
      <c r="F19" s="58">
        <v>3</v>
      </c>
      <c r="G19" s="64">
        <v>4</v>
      </c>
      <c r="H19" s="49">
        <f t="shared" si="8"/>
        <v>23</v>
      </c>
      <c r="I19" s="33">
        <f t="shared" si="0"/>
        <v>95.833333333333329</v>
      </c>
      <c r="J19" s="33">
        <f t="shared" si="9"/>
        <v>4</v>
      </c>
      <c r="K19" s="49">
        <v>0</v>
      </c>
      <c r="L19" s="49">
        <v>0</v>
      </c>
      <c r="M19" s="33">
        <f t="shared" si="10"/>
        <v>0</v>
      </c>
      <c r="N19" s="33">
        <f t="shared" si="1"/>
        <v>0</v>
      </c>
      <c r="O19" s="33">
        <v>0</v>
      </c>
      <c r="P19" s="32">
        <v>0</v>
      </c>
      <c r="Q19" s="33">
        <f t="shared" si="2"/>
        <v>0</v>
      </c>
      <c r="R19" s="33">
        <f t="shared" si="11"/>
        <v>0</v>
      </c>
      <c r="S19" s="33">
        <f t="shared" si="3"/>
        <v>0</v>
      </c>
      <c r="T19" s="33">
        <f t="shared" si="12"/>
        <v>0</v>
      </c>
      <c r="U19" s="17">
        <v>12.5</v>
      </c>
      <c r="V19" s="28">
        <f t="shared" si="13"/>
        <v>12.5</v>
      </c>
      <c r="W19" s="28">
        <v>25</v>
      </c>
      <c r="X19" s="28">
        <f t="shared" si="4"/>
        <v>25</v>
      </c>
      <c r="Y19" s="43"/>
      <c r="Z19" s="33">
        <f t="shared" si="5"/>
        <v>2.5</v>
      </c>
      <c r="AA19" s="49">
        <f t="shared" si="14"/>
        <v>6</v>
      </c>
      <c r="AB19" s="38">
        <f t="shared" si="6"/>
        <v>8.3333333333333339</v>
      </c>
      <c r="AC19" s="38">
        <f t="shared" si="15"/>
        <v>10.833333333333334</v>
      </c>
      <c r="AD19" s="38">
        <f t="shared" si="7"/>
        <v>14.833333333333334</v>
      </c>
      <c r="AE19" s="38">
        <f t="shared" si="16"/>
        <v>14.833333333333334</v>
      </c>
      <c r="AF19" s="47" t="str">
        <f t="shared" si="17"/>
        <v>P</v>
      </c>
      <c r="AG19" s="44"/>
    </row>
    <row r="20" spans="1:33" ht="15.95" customHeight="1" x14ac:dyDescent="0.25">
      <c r="A20" s="36">
        <v>13</v>
      </c>
      <c r="B20" s="19" t="s">
        <v>26</v>
      </c>
      <c r="C20" s="12" t="s">
        <v>27</v>
      </c>
      <c r="D20" s="50">
        <v>2</v>
      </c>
      <c r="E20" s="64">
        <v>1</v>
      </c>
      <c r="F20" s="58">
        <v>0</v>
      </c>
      <c r="G20" s="64">
        <v>4</v>
      </c>
      <c r="H20" s="49">
        <f t="shared" si="8"/>
        <v>7</v>
      </c>
      <c r="I20" s="33">
        <f t="shared" si="0"/>
        <v>29.166666666666668</v>
      </c>
      <c r="J20" s="33">
        <f t="shared" si="9"/>
        <v>1</v>
      </c>
      <c r="K20" s="49">
        <v>0</v>
      </c>
      <c r="L20" s="49">
        <v>0</v>
      </c>
      <c r="M20" s="33">
        <f t="shared" si="10"/>
        <v>0</v>
      </c>
      <c r="N20" s="33">
        <f t="shared" si="1"/>
        <v>0</v>
      </c>
      <c r="O20" s="33">
        <v>0</v>
      </c>
      <c r="P20" s="32">
        <v>2</v>
      </c>
      <c r="Q20" s="33">
        <f t="shared" si="2"/>
        <v>0</v>
      </c>
      <c r="R20" s="33">
        <f t="shared" si="11"/>
        <v>0</v>
      </c>
      <c r="S20" s="33">
        <f t="shared" si="3"/>
        <v>0</v>
      </c>
      <c r="T20" s="33">
        <f t="shared" si="12"/>
        <v>0</v>
      </c>
      <c r="U20" s="17" t="s">
        <v>184</v>
      </c>
      <c r="V20" s="28">
        <f t="shared" si="13"/>
        <v>0</v>
      </c>
      <c r="W20" s="28">
        <v>1</v>
      </c>
      <c r="X20" s="28">
        <f t="shared" si="4"/>
        <v>1</v>
      </c>
      <c r="Y20" s="43">
        <v>3</v>
      </c>
      <c r="Z20" s="33">
        <f t="shared" si="5"/>
        <v>0</v>
      </c>
      <c r="AA20" s="49">
        <f t="shared" si="14"/>
        <v>0.24</v>
      </c>
      <c r="AB20" s="38">
        <f t="shared" si="6"/>
        <v>0.33333333333333331</v>
      </c>
      <c r="AC20" s="38">
        <f t="shared" si="15"/>
        <v>0.33333333333333331</v>
      </c>
      <c r="AD20" s="38">
        <f t="shared" si="7"/>
        <v>1.3333333333333333</v>
      </c>
      <c r="AE20" s="38">
        <f t="shared" si="16"/>
        <v>1.3333333333333333</v>
      </c>
      <c r="AF20" s="47" t="str">
        <f t="shared" si="17"/>
        <v>F</v>
      </c>
      <c r="AG20" s="44"/>
    </row>
    <row r="21" spans="1:33" ht="15.95" customHeight="1" x14ac:dyDescent="0.25">
      <c r="A21" s="36">
        <v>14</v>
      </c>
      <c r="B21" s="19" t="s">
        <v>28</v>
      </c>
      <c r="C21" s="12" t="s">
        <v>29</v>
      </c>
      <c r="D21" s="50">
        <v>3</v>
      </c>
      <c r="E21" s="64">
        <v>2</v>
      </c>
      <c r="F21" s="58">
        <v>1</v>
      </c>
      <c r="G21" s="64">
        <v>4</v>
      </c>
      <c r="H21" s="49">
        <f t="shared" si="8"/>
        <v>10</v>
      </c>
      <c r="I21" s="33">
        <f t="shared" si="0"/>
        <v>41.666666666666664</v>
      </c>
      <c r="J21" s="33">
        <f t="shared" si="9"/>
        <v>2</v>
      </c>
      <c r="K21" s="49">
        <v>0</v>
      </c>
      <c r="L21" s="49">
        <v>0</v>
      </c>
      <c r="M21" s="33">
        <f t="shared" si="10"/>
        <v>0</v>
      </c>
      <c r="N21" s="33">
        <f t="shared" si="1"/>
        <v>0</v>
      </c>
      <c r="O21" s="33">
        <v>0</v>
      </c>
      <c r="P21" s="32">
        <v>0</v>
      </c>
      <c r="Q21" s="33">
        <f t="shared" si="2"/>
        <v>0</v>
      </c>
      <c r="R21" s="33">
        <f t="shared" si="11"/>
        <v>0</v>
      </c>
      <c r="S21" s="33">
        <f t="shared" si="3"/>
        <v>0</v>
      </c>
      <c r="T21" s="33">
        <f t="shared" si="12"/>
        <v>0</v>
      </c>
      <c r="U21" s="17">
        <v>0</v>
      </c>
      <c r="V21" s="28">
        <f t="shared" si="13"/>
        <v>0</v>
      </c>
      <c r="W21" s="28">
        <v>25</v>
      </c>
      <c r="X21" s="28">
        <f t="shared" si="4"/>
        <v>25</v>
      </c>
      <c r="Y21" s="43"/>
      <c r="Z21" s="33">
        <f t="shared" si="5"/>
        <v>0</v>
      </c>
      <c r="AA21" s="49">
        <f t="shared" si="14"/>
        <v>6</v>
      </c>
      <c r="AB21" s="38">
        <f t="shared" si="6"/>
        <v>8.3333333333333339</v>
      </c>
      <c r="AC21" s="38">
        <f t="shared" si="15"/>
        <v>8.3333333333333339</v>
      </c>
      <c r="AD21" s="38">
        <f t="shared" si="7"/>
        <v>10.333333333333334</v>
      </c>
      <c r="AE21" s="38">
        <f t="shared" si="16"/>
        <v>10.333333333333334</v>
      </c>
      <c r="AF21" s="47" t="str">
        <f t="shared" si="17"/>
        <v>P</v>
      </c>
      <c r="AG21" s="44"/>
    </row>
    <row r="22" spans="1:33" ht="15.95" customHeight="1" x14ac:dyDescent="0.25">
      <c r="A22" s="20">
        <v>15</v>
      </c>
      <c r="B22" s="19" t="s">
        <v>30</v>
      </c>
      <c r="C22" s="12" t="s">
        <v>31</v>
      </c>
      <c r="D22" s="50">
        <v>4</v>
      </c>
      <c r="E22" s="64">
        <v>5</v>
      </c>
      <c r="F22" s="58">
        <v>3</v>
      </c>
      <c r="G22" s="64">
        <v>4</v>
      </c>
      <c r="H22" s="49">
        <f t="shared" si="8"/>
        <v>16</v>
      </c>
      <c r="I22" s="33">
        <f t="shared" si="0"/>
        <v>66.666666666666671</v>
      </c>
      <c r="J22" s="33">
        <f t="shared" si="9"/>
        <v>3</v>
      </c>
      <c r="K22" s="49">
        <v>0</v>
      </c>
      <c r="L22" s="49">
        <v>0</v>
      </c>
      <c r="M22" s="33">
        <f t="shared" si="10"/>
        <v>0</v>
      </c>
      <c r="N22" s="33">
        <f t="shared" si="1"/>
        <v>0</v>
      </c>
      <c r="O22" s="33">
        <v>0</v>
      </c>
      <c r="P22" s="32">
        <v>0</v>
      </c>
      <c r="Q22" s="33">
        <f t="shared" si="2"/>
        <v>0</v>
      </c>
      <c r="R22" s="33">
        <f t="shared" si="11"/>
        <v>0</v>
      </c>
      <c r="S22" s="33">
        <f t="shared" si="3"/>
        <v>0</v>
      </c>
      <c r="T22" s="33">
        <f t="shared" si="12"/>
        <v>0</v>
      </c>
      <c r="U22" s="17">
        <v>3</v>
      </c>
      <c r="V22" s="28">
        <f t="shared" si="13"/>
        <v>3</v>
      </c>
      <c r="W22" s="28">
        <v>15</v>
      </c>
      <c r="X22" s="28">
        <f t="shared" si="4"/>
        <v>15</v>
      </c>
      <c r="Y22" s="43"/>
      <c r="Z22" s="33">
        <f t="shared" si="5"/>
        <v>0.6</v>
      </c>
      <c r="AA22" s="49">
        <f t="shared" si="14"/>
        <v>3.6</v>
      </c>
      <c r="AB22" s="38">
        <f t="shared" si="6"/>
        <v>5</v>
      </c>
      <c r="AC22" s="38">
        <f t="shared" si="15"/>
        <v>5.6</v>
      </c>
      <c r="AD22" s="38">
        <f t="shared" si="7"/>
        <v>8.6</v>
      </c>
      <c r="AE22" s="38">
        <f t="shared" si="16"/>
        <v>8.6</v>
      </c>
      <c r="AF22" s="47" t="str">
        <f t="shared" si="17"/>
        <v>P</v>
      </c>
      <c r="AG22" s="44"/>
    </row>
    <row r="23" spans="1:33" ht="15.95" customHeight="1" x14ac:dyDescent="0.25">
      <c r="A23" s="24">
        <v>16</v>
      </c>
      <c r="B23" s="19" t="s">
        <v>32</v>
      </c>
      <c r="C23" s="12" t="s">
        <v>33</v>
      </c>
      <c r="D23" s="50">
        <v>3</v>
      </c>
      <c r="E23" s="64">
        <v>2</v>
      </c>
      <c r="F23" s="58">
        <v>1</v>
      </c>
      <c r="G23" s="64">
        <v>4</v>
      </c>
      <c r="H23" s="49">
        <f t="shared" si="8"/>
        <v>10</v>
      </c>
      <c r="I23" s="33">
        <f t="shared" si="0"/>
        <v>41.666666666666664</v>
      </c>
      <c r="J23" s="33">
        <f t="shared" si="9"/>
        <v>2</v>
      </c>
      <c r="K23" s="49">
        <v>0</v>
      </c>
      <c r="L23" s="49">
        <v>0</v>
      </c>
      <c r="M23" s="33">
        <f t="shared" si="10"/>
        <v>0</v>
      </c>
      <c r="N23" s="33">
        <f t="shared" si="1"/>
        <v>0</v>
      </c>
      <c r="O23" s="33">
        <v>5</v>
      </c>
      <c r="P23" s="32">
        <v>0</v>
      </c>
      <c r="Q23" s="33">
        <f t="shared" si="2"/>
        <v>0</v>
      </c>
      <c r="R23" s="33">
        <f t="shared" si="11"/>
        <v>0</v>
      </c>
      <c r="S23" s="33">
        <f t="shared" si="3"/>
        <v>0</v>
      </c>
      <c r="T23" s="33">
        <f t="shared" si="12"/>
        <v>0</v>
      </c>
      <c r="U23" s="17">
        <v>1</v>
      </c>
      <c r="V23" s="28">
        <f t="shared" si="13"/>
        <v>1</v>
      </c>
      <c r="W23" s="28">
        <v>20</v>
      </c>
      <c r="X23" s="28">
        <f t="shared" si="4"/>
        <v>20</v>
      </c>
      <c r="Y23" s="43"/>
      <c r="Z23" s="33">
        <f t="shared" si="5"/>
        <v>0.2</v>
      </c>
      <c r="AA23" s="49">
        <f t="shared" si="14"/>
        <v>4.8</v>
      </c>
      <c r="AB23" s="38">
        <f t="shared" si="6"/>
        <v>6.666666666666667</v>
      </c>
      <c r="AC23" s="38">
        <f t="shared" si="15"/>
        <v>6.8666666666666671</v>
      </c>
      <c r="AD23" s="38">
        <f t="shared" si="7"/>
        <v>8.8666666666666671</v>
      </c>
      <c r="AE23" s="38">
        <f t="shared" si="16"/>
        <v>8.8666666666666671</v>
      </c>
      <c r="AF23" s="47" t="str">
        <f t="shared" si="17"/>
        <v>P</v>
      </c>
      <c r="AG23" s="44"/>
    </row>
    <row r="24" spans="1:33" ht="15.95" customHeight="1" x14ac:dyDescent="0.25">
      <c r="A24" s="36">
        <v>17</v>
      </c>
      <c r="B24" s="19" t="s">
        <v>34</v>
      </c>
      <c r="C24" s="12" t="s">
        <v>35</v>
      </c>
      <c r="D24" s="50">
        <v>3</v>
      </c>
      <c r="E24" s="64">
        <v>3</v>
      </c>
      <c r="F24" s="58">
        <v>2</v>
      </c>
      <c r="G24" s="64">
        <v>4</v>
      </c>
      <c r="H24" s="49">
        <f t="shared" si="8"/>
        <v>12</v>
      </c>
      <c r="I24" s="33">
        <f t="shared" si="0"/>
        <v>50</v>
      </c>
      <c r="J24" s="33">
        <f t="shared" si="9"/>
        <v>2</v>
      </c>
      <c r="K24" s="49">
        <v>0</v>
      </c>
      <c r="L24" s="49">
        <v>0</v>
      </c>
      <c r="M24" s="33">
        <f t="shared" si="10"/>
        <v>0</v>
      </c>
      <c r="N24" s="33">
        <f t="shared" si="1"/>
        <v>0</v>
      </c>
      <c r="O24" s="33">
        <v>0</v>
      </c>
      <c r="P24" s="32">
        <v>0</v>
      </c>
      <c r="Q24" s="33">
        <f t="shared" si="2"/>
        <v>0</v>
      </c>
      <c r="R24" s="33">
        <f t="shared" si="11"/>
        <v>0</v>
      </c>
      <c r="S24" s="33">
        <f t="shared" si="3"/>
        <v>0</v>
      </c>
      <c r="T24" s="33">
        <f t="shared" si="12"/>
        <v>0</v>
      </c>
      <c r="U24" s="17">
        <v>0</v>
      </c>
      <c r="V24" s="28">
        <f t="shared" si="13"/>
        <v>0</v>
      </c>
      <c r="W24" s="28">
        <v>7</v>
      </c>
      <c r="X24" s="28">
        <f t="shared" si="4"/>
        <v>7</v>
      </c>
      <c r="Y24" s="43">
        <v>4</v>
      </c>
      <c r="Z24" s="33">
        <f t="shared" si="5"/>
        <v>0</v>
      </c>
      <c r="AA24" s="49">
        <f t="shared" si="14"/>
        <v>1.68</v>
      </c>
      <c r="AB24" s="38">
        <f t="shared" si="6"/>
        <v>2.3333333333333335</v>
      </c>
      <c r="AC24" s="38">
        <f t="shared" si="15"/>
        <v>2.3333333333333335</v>
      </c>
      <c r="AD24" s="38">
        <f t="shared" si="7"/>
        <v>4.3333333333333339</v>
      </c>
      <c r="AE24" s="38">
        <f t="shared" si="16"/>
        <v>4.3333333333333339</v>
      </c>
      <c r="AF24" s="47" t="str">
        <f t="shared" si="17"/>
        <v>F</v>
      </c>
      <c r="AG24" s="44"/>
    </row>
    <row r="25" spans="1:33" ht="15.95" customHeight="1" x14ac:dyDescent="0.25">
      <c r="A25" s="36">
        <v>18</v>
      </c>
      <c r="B25" s="19" t="s">
        <v>36</v>
      </c>
      <c r="C25" s="13" t="s">
        <v>37</v>
      </c>
      <c r="D25" s="50">
        <v>7</v>
      </c>
      <c r="E25" s="64">
        <v>9</v>
      </c>
      <c r="F25" s="58">
        <v>3</v>
      </c>
      <c r="G25" s="64">
        <v>4</v>
      </c>
      <c r="H25" s="49">
        <f t="shared" si="8"/>
        <v>23</v>
      </c>
      <c r="I25" s="33">
        <f t="shared" si="0"/>
        <v>95.833333333333329</v>
      </c>
      <c r="J25" s="33">
        <f t="shared" si="9"/>
        <v>4</v>
      </c>
      <c r="K25" s="49">
        <v>0</v>
      </c>
      <c r="L25" s="49">
        <v>0</v>
      </c>
      <c r="M25" s="33">
        <f t="shared" si="10"/>
        <v>0</v>
      </c>
      <c r="N25" s="33">
        <f t="shared" si="1"/>
        <v>0</v>
      </c>
      <c r="O25" s="33">
        <v>0</v>
      </c>
      <c r="P25" s="32">
        <v>0</v>
      </c>
      <c r="Q25" s="33">
        <f t="shared" si="2"/>
        <v>0</v>
      </c>
      <c r="R25" s="33">
        <f t="shared" si="11"/>
        <v>0</v>
      </c>
      <c r="S25" s="33">
        <f t="shared" si="3"/>
        <v>0</v>
      </c>
      <c r="T25" s="33">
        <f t="shared" si="12"/>
        <v>0</v>
      </c>
      <c r="U25" s="17">
        <v>5.5</v>
      </c>
      <c r="V25" s="28">
        <f t="shared" si="13"/>
        <v>5.5</v>
      </c>
      <c r="W25" s="28">
        <v>14</v>
      </c>
      <c r="X25" s="28">
        <f t="shared" si="4"/>
        <v>14</v>
      </c>
      <c r="Y25" s="43"/>
      <c r="Z25" s="33">
        <f t="shared" si="5"/>
        <v>1.1000000000000001</v>
      </c>
      <c r="AA25" s="49">
        <f t="shared" si="14"/>
        <v>3.36</v>
      </c>
      <c r="AB25" s="38">
        <f t="shared" si="6"/>
        <v>4.666666666666667</v>
      </c>
      <c r="AC25" s="38">
        <f t="shared" si="15"/>
        <v>5.7666666666666675</v>
      </c>
      <c r="AD25" s="38">
        <f t="shared" si="7"/>
        <v>9.7666666666666675</v>
      </c>
      <c r="AE25" s="38">
        <f t="shared" si="16"/>
        <v>9.7666666666666675</v>
      </c>
      <c r="AF25" s="47" t="str">
        <f t="shared" si="17"/>
        <v>P</v>
      </c>
      <c r="AG25" s="44"/>
    </row>
    <row r="26" spans="1:33" ht="15.95" customHeight="1" x14ac:dyDescent="0.25">
      <c r="A26" s="20">
        <v>19</v>
      </c>
      <c r="B26" s="19" t="s">
        <v>38</v>
      </c>
      <c r="C26" s="12" t="s">
        <v>39</v>
      </c>
      <c r="D26" s="50">
        <v>5</v>
      </c>
      <c r="E26" s="64">
        <v>9</v>
      </c>
      <c r="F26" s="58">
        <v>1</v>
      </c>
      <c r="G26" s="64">
        <v>4</v>
      </c>
      <c r="H26" s="49">
        <f t="shared" si="8"/>
        <v>19</v>
      </c>
      <c r="I26" s="33">
        <f t="shared" si="0"/>
        <v>79.166666666666671</v>
      </c>
      <c r="J26" s="33">
        <f t="shared" si="9"/>
        <v>3</v>
      </c>
      <c r="K26" s="49">
        <v>0</v>
      </c>
      <c r="L26" s="49">
        <v>0</v>
      </c>
      <c r="M26" s="33">
        <f t="shared" si="10"/>
        <v>0</v>
      </c>
      <c r="N26" s="33">
        <f t="shared" si="1"/>
        <v>0</v>
      </c>
      <c r="O26" s="33">
        <v>0</v>
      </c>
      <c r="P26" s="32">
        <v>2</v>
      </c>
      <c r="Q26" s="33">
        <f t="shared" si="2"/>
        <v>0</v>
      </c>
      <c r="R26" s="33">
        <f t="shared" si="11"/>
        <v>0</v>
      </c>
      <c r="S26" s="33">
        <f t="shared" si="3"/>
        <v>0</v>
      </c>
      <c r="T26" s="33">
        <f t="shared" si="12"/>
        <v>0</v>
      </c>
      <c r="U26" s="17">
        <v>0</v>
      </c>
      <c r="V26" s="28">
        <f t="shared" si="13"/>
        <v>0</v>
      </c>
      <c r="W26" s="28">
        <v>3</v>
      </c>
      <c r="X26" s="28">
        <f t="shared" si="4"/>
        <v>3</v>
      </c>
      <c r="Y26" s="43">
        <v>4</v>
      </c>
      <c r="Z26" s="33">
        <f t="shared" si="5"/>
        <v>0</v>
      </c>
      <c r="AA26" s="49">
        <f t="shared" si="14"/>
        <v>0.72</v>
      </c>
      <c r="AB26" s="38">
        <f t="shared" si="6"/>
        <v>1</v>
      </c>
      <c r="AC26" s="38">
        <f t="shared" si="15"/>
        <v>1</v>
      </c>
      <c r="AD26" s="38">
        <f t="shared" si="7"/>
        <v>4</v>
      </c>
      <c r="AE26" s="38">
        <f t="shared" si="16"/>
        <v>4</v>
      </c>
      <c r="AF26" s="47" t="str">
        <f t="shared" si="17"/>
        <v>F</v>
      </c>
      <c r="AG26" s="44"/>
    </row>
    <row r="27" spans="1:33" ht="15.95" customHeight="1" x14ac:dyDescent="0.25">
      <c r="A27" s="24">
        <v>20</v>
      </c>
      <c r="B27" s="19" t="s">
        <v>40</v>
      </c>
      <c r="C27" s="12" t="s">
        <v>41</v>
      </c>
      <c r="D27" s="50">
        <v>4</v>
      </c>
      <c r="E27" s="64">
        <v>2</v>
      </c>
      <c r="F27" s="58">
        <v>3</v>
      </c>
      <c r="G27" s="64">
        <v>4</v>
      </c>
      <c r="H27" s="49">
        <f t="shared" si="8"/>
        <v>13</v>
      </c>
      <c r="I27" s="33">
        <f t="shared" si="0"/>
        <v>54.166666666666664</v>
      </c>
      <c r="J27" s="33">
        <f t="shared" si="9"/>
        <v>2</v>
      </c>
      <c r="K27" s="49">
        <v>0</v>
      </c>
      <c r="L27" s="49">
        <v>0</v>
      </c>
      <c r="M27" s="33">
        <f t="shared" si="10"/>
        <v>0</v>
      </c>
      <c r="N27" s="33">
        <f t="shared" si="1"/>
        <v>0</v>
      </c>
      <c r="O27" s="33">
        <v>18</v>
      </c>
      <c r="P27" s="32">
        <v>2</v>
      </c>
      <c r="Q27" s="33">
        <f t="shared" si="2"/>
        <v>0</v>
      </c>
      <c r="R27" s="33">
        <f t="shared" si="11"/>
        <v>0</v>
      </c>
      <c r="S27" s="33">
        <f t="shared" si="3"/>
        <v>0</v>
      </c>
      <c r="T27" s="33">
        <f t="shared" si="12"/>
        <v>0</v>
      </c>
      <c r="U27" s="17">
        <v>0</v>
      </c>
      <c r="V27" s="28">
        <f t="shared" si="13"/>
        <v>0</v>
      </c>
      <c r="W27" s="28">
        <v>9</v>
      </c>
      <c r="X27" s="28">
        <f t="shared" si="4"/>
        <v>9</v>
      </c>
      <c r="Y27" s="43"/>
      <c r="Z27" s="33">
        <f t="shared" si="5"/>
        <v>0</v>
      </c>
      <c r="AA27" s="49">
        <f t="shared" si="14"/>
        <v>2.16</v>
      </c>
      <c r="AB27" s="38">
        <f t="shared" si="6"/>
        <v>3</v>
      </c>
      <c r="AC27" s="38">
        <f t="shared" si="15"/>
        <v>3</v>
      </c>
      <c r="AD27" s="38">
        <f t="shared" si="7"/>
        <v>5</v>
      </c>
      <c r="AE27" s="38">
        <f t="shared" si="16"/>
        <v>5</v>
      </c>
      <c r="AF27" s="47" t="str">
        <f t="shared" si="17"/>
        <v>F</v>
      </c>
      <c r="AG27" s="44"/>
    </row>
    <row r="28" spans="1:33" ht="15.95" customHeight="1" x14ac:dyDescent="0.25">
      <c r="A28" s="36">
        <v>21</v>
      </c>
      <c r="B28" s="19" t="s">
        <v>42</v>
      </c>
      <c r="C28" s="12" t="s">
        <v>43</v>
      </c>
      <c r="D28" s="50">
        <v>6</v>
      </c>
      <c r="E28" s="64">
        <v>8</v>
      </c>
      <c r="F28" s="58">
        <v>3</v>
      </c>
      <c r="G28" s="64">
        <v>4</v>
      </c>
      <c r="H28" s="49">
        <f t="shared" si="8"/>
        <v>21</v>
      </c>
      <c r="I28" s="33">
        <f t="shared" si="0"/>
        <v>87.5</v>
      </c>
      <c r="J28" s="33">
        <f t="shared" si="9"/>
        <v>4</v>
      </c>
      <c r="K28" s="49">
        <v>0</v>
      </c>
      <c r="L28" s="49">
        <v>0</v>
      </c>
      <c r="M28" s="33">
        <f t="shared" si="10"/>
        <v>0</v>
      </c>
      <c r="N28" s="33">
        <f t="shared" si="1"/>
        <v>0</v>
      </c>
      <c r="O28" s="33">
        <v>0</v>
      </c>
      <c r="P28" s="32">
        <v>0</v>
      </c>
      <c r="Q28" s="33">
        <f t="shared" si="2"/>
        <v>0</v>
      </c>
      <c r="R28" s="33">
        <f t="shared" si="11"/>
        <v>0</v>
      </c>
      <c r="S28" s="33">
        <f t="shared" si="3"/>
        <v>0</v>
      </c>
      <c r="T28" s="33">
        <f t="shared" si="12"/>
        <v>0</v>
      </c>
      <c r="U28" s="17">
        <v>7</v>
      </c>
      <c r="V28" s="28">
        <f t="shared" si="13"/>
        <v>7</v>
      </c>
      <c r="W28" s="28">
        <v>11</v>
      </c>
      <c r="X28" s="28">
        <f t="shared" si="4"/>
        <v>11</v>
      </c>
      <c r="Y28" s="43"/>
      <c r="Z28" s="33">
        <f t="shared" si="5"/>
        <v>1.4</v>
      </c>
      <c r="AA28" s="49">
        <f t="shared" si="14"/>
        <v>2.64</v>
      </c>
      <c r="AB28" s="38">
        <f t="shared" si="6"/>
        <v>3.6666666666666665</v>
      </c>
      <c r="AC28" s="38">
        <f t="shared" si="15"/>
        <v>5.0666666666666664</v>
      </c>
      <c r="AD28" s="38">
        <f t="shared" si="7"/>
        <v>9.0666666666666664</v>
      </c>
      <c r="AE28" s="38">
        <f t="shared" si="16"/>
        <v>9.0666666666666664</v>
      </c>
      <c r="AF28" s="47" t="str">
        <f t="shared" si="17"/>
        <v>P</v>
      </c>
      <c r="AG28" s="44"/>
    </row>
    <row r="29" spans="1:33" ht="15.95" customHeight="1" x14ac:dyDescent="0.25">
      <c r="A29" s="36">
        <v>22</v>
      </c>
      <c r="B29" s="19" t="s">
        <v>44</v>
      </c>
      <c r="C29" s="12" t="s">
        <v>45</v>
      </c>
      <c r="D29" s="50">
        <v>7</v>
      </c>
      <c r="E29" s="64">
        <v>9</v>
      </c>
      <c r="F29" s="58">
        <v>2</v>
      </c>
      <c r="G29" s="64">
        <v>4</v>
      </c>
      <c r="H29" s="49">
        <f t="shared" si="8"/>
        <v>22</v>
      </c>
      <c r="I29" s="33">
        <f t="shared" si="0"/>
        <v>91.666666666666671</v>
      </c>
      <c r="J29" s="33">
        <f t="shared" si="9"/>
        <v>4</v>
      </c>
      <c r="K29" s="49">
        <v>0</v>
      </c>
      <c r="L29" s="49">
        <v>0</v>
      </c>
      <c r="M29" s="33">
        <f t="shared" si="10"/>
        <v>0</v>
      </c>
      <c r="N29" s="33">
        <f t="shared" si="1"/>
        <v>0</v>
      </c>
      <c r="O29" s="33">
        <v>0</v>
      </c>
      <c r="P29" s="32">
        <v>0</v>
      </c>
      <c r="Q29" s="33">
        <f t="shared" si="2"/>
        <v>0</v>
      </c>
      <c r="R29" s="33">
        <f t="shared" si="11"/>
        <v>0</v>
      </c>
      <c r="S29" s="33">
        <f t="shared" si="3"/>
        <v>0</v>
      </c>
      <c r="T29" s="33">
        <f t="shared" si="12"/>
        <v>0</v>
      </c>
      <c r="U29" s="17">
        <v>1.5</v>
      </c>
      <c r="V29" s="28">
        <f t="shared" si="13"/>
        <v>1.5</v>
      </c>
      <c r="W29" s="28">
        <v>10</v>
      </c>
      <c r="X29" s="28">
        <f t="shared" si="4"/>
        <v>10</v>
      </c>
      <c r="Y29" s="43"/>
      <c r="Z29" s="33">
        <f t="shared" si="5"/>
        <v>0.3</v>
      </c>
      <c r="AA29" s="49">
        <f t="shared" si="14"/>
        <v>2.4</v>
      </c>
      <c r="AB29" s="38">
        <f t="shared" si="6"/>
        <v>3.3333333333333335</v>
      </c>
      <c r="AC29" s="38">
        <f t="shared" si="15"/>
        <v>3.6333333333333333</v>
      </c>
      <c r="AD29" s="38">
        <f t="shared" si="7"/>
        <v>7.6333333333333329</v>
      </c>
      <c r="AE29" s="38">
        <f t="shared" si="16"/>
        <v>7.6333333333333329</v>
      </c>
      <c r="AF29" s="47" t="str">
        <f t="shared" si="17"/>
        <v>F</v>
      </c>
      <c r="AG29" s="44"/>
    </row>
    <row r="30" spans="1:33" ht="15.95" customHeight="1" thickBot="1" x14ac:dyDescent="0.3">
      <c r="A30" s="20">
        <v>23</v>
      </c>
      <c r="B30" s="19" t="s">
        <v>46</v>
      </c>
      <c r="C30" s="14" t="s">
        <v>47</v>
      </c>
      <c r="D30" s="51">
        <v>7</v>
      </c>
      <c r="E30" s="65">
        <v>10</v>
      </c>
      <c r="F30" s="59">
        <v>3</v>
      </c>
      <c r="G30" s="64">
        <v>4</v>
      </c>
      <c r="H30" s="49">
        <f t="shared" si="8"/>
        <v>24</v>
      </c>
      <c r="I30" s="33">
        <f t="shared" si="0"/>
        <v>100</v>
      </c>
      <c r="J30" s="33">
        <f t="shared" si="9"/>
        <v>4</v>
      </c>
      <c r="K30" s="49">
        <v>0</v>
      </c>
      <c r="L30" s="49">
        <v>0</v>
      </c>
      <c r="M30" s="33">
        <f t="shared" si="10"/>
        <v>0</v>
      </c>
      <c r="N30" s="33">
        <f t="shared" si="1"/>
        <v>0</v>
      </c>
      <c r="O30" s="33">
        <v>0</v>
      </c>
      <c r="P30" s="32">
        <v>0</v>
      </c>
      <c r="Q30" s="33">
        <f t="shared" si="2"/>
        <v>0</v>
      </c>
      <c r="R30" s="33">
        <f t="shared" si="11"/>
        <v>0</v>
      </c>
      <c r="S30" s="33">
        <f t="shared" si="3"/>
        <v>0</v>
      </c>
      <c r="T30" s="33">
        <f t="shared" si="12"/>
        <v>0</v>
      </c>
      <c r="U30" s="17">
        <v>7</v>
      </c>
      <c r="V30" s="28">
        <f t="shared" si="13"/>
        <v>7</v>
      </c>
      <c r="W30" s="28">
        <v>28</v>
      </c>
      <c r="X30" s="28">
        <f t="shared" si="4"/>
        <v>28</v>
      </c>
      <c r="Y30" s="43"/>
      <c r="Z30" s="33">
        <f t="shared" si="5"/>
        <v>1.4</v>
      </c>
      <c r="AA30" s="49">
        <f t="shared" si="14"/>
        <v>6.72</v>
      </c>
      <c r="AB30" s="38">
        <f t="shared" si="6"/>
        <v>9.3333333333333339</v>
      </c>
      <c r="AC30" s="38">
        <f t="shared" si="15"/>
        <v>10.733333333333334</v>
      </c>
      <c r="AD30" s="38">
        <f t="shared" si="7"/>
        <v>14.733333333333334</v>
      </c>
      <c r="AE30" s="38">
        <f t="shared" si="16"/>
        <v>14.733333333333334</v>
      </c>
      <c r="AF30" s="47" t="str">
        <f t="shared" si="17"/>
        <v>P</v>
      </c>
      <c r="AG30" s="44"/>
    </row>
    <row r="31" spans="1:33" ht="15.95" customHeight="1" x14ac:dyDescent="0.25">
      <c r="A31" s="24">
        <v>24</v>
      </c>
      <c r="B31" s="19" t="s">
        <v>48</v>
      </c>
      <c r="C31" s="12" t="s">
        <v>49</v>
      </c>
      <c r="D31" s="52">
        <v>7</v>
      </c>
      <c r="E31" s="64">
        <v>9</v>
      </c>
      <c r="F31" s="60">
        <v>3</v>
      </c>
      <c r="G31" s="64">
        <v>4</v>
      </c>
      <c r="H31" s="49">
        <f t="shared" si="8"/>
        <v>23</v>
      </c>
      <c r="I31" s="33">
        <f t="shared" si="0"/>
        <v>95.833333333333329</v>
      </c>
      <c r="J31" s="33">
        <f t="shared" si="9"/>
        <v>4</v>
      </c>
      <c r="K31" s="49">
        <v>0</v>
      </c>
      <c r="L31" s="49">
        <v>0</v>
      </c>
      <c r="M31" s="33">
        <f t="shared" si="10"/>
        <v>0</v>
      </c>
      <c r="N31" s="33">
        <f t="shared" si="1"/>
        <v>0</v>
      </c>
      <c r="O31" s="33">
        <v>0</v>
      </c>
      <c r="P31" s="32">
        <v>0</v>
      </c>
      <c r="Q31" s="33">
        <f t="shared" si="2"/>
        <v>0</v>
      </c>
      <c r="R31" s="33">
        <f t="shared" si="11"/>
        <v>0</v>
      </c>
      <c r="S31" s="33">
        <f t="shared" si="3"/>
        <v>0</v>
      </c>
      <c r="T31" s="33">
        <f t="shared" si="12"/>
        <v>0</v>
      </c>
      <c r="U31" s="17">
        <v>14</v>
      </c>
      <c r="V31" s="28">
        <f t="shared" si="13"/>
        <v>14</v>
      </c>
      <c r="W31" s="28">
        <v>31</v>
      </c>
      <c r="X31" s="28">
        <f t="shared" si="4"/>
        <v>31</v>
      </c>
      <c r="Y31" s="43"/>
      <c r="Z31" s="33">
        <f t="shared" si="5"/>
        <v>2.8</v>
      </c>
      <c r="AA31" s="49">
        <f t="shared" si="14"/>
        <v>7.44</v>
      </c>
      <c r="AB31" s="38">
        <f t="shared" si="6"/>
        <v>10.333333333333334</v>
      </c>
      <c r="AC31" s="38">
        <f t="shared" si="15"/>
        <v>13.133333333333333</v>
      </c>
      <c r="AD31" s="38">
        <f t="shared" si="7"/>
        <v>17.133333333333333</v>
      </c>
      <c r="AE31" s="38">
        <f t="shared" si="16"/>
        <v>17.133333333333333</v>
      </c>
      <c r="AF31" s="47" t="str">
        <f t="shared" si="17"/>
        <v>P</v>
      </c>
      <c r="AG31" s="44"/>
    </row>
    <row r="32" spans="1:33" ht="15.95" customHeight="1" x14ac:dyDescent="0.25">
      <c r="A32" s="36">
        <v>25</v>
      </c>
      <c r="B32" s="19" t="s">
        <v>50</v>
      </c>
      <c r="C32" s="12" t="s">
        <v>51</v>
      </c>
      <c r="D32" s="52">
        <v>4</v>
      </c>
      <c r="E32" s="64">
        <v>7</v>
      </c>
      <c r="F32" s="60">
        <v>2</v>
      </c>
      <c r="G32" s="64">
        <v>4</v>
      </c>
      <c r="H32" s="49">
        <f t="shared" si="8"/>
        <v>17</v>
      </c>
      <c r="I32" s="33">
        <f t="shared" si="0"/>
        <v>70.833333333333329</v>
      </c>
      <c r="J32" s="33">
        <f t="shared" si="9"/>
        <v>3</v>
      </c>
      <c r="K32" s="49">
        <v>0</v>
      </c>
      <c r="L32" s="49">
        <v>0</v>
      </c>
      <c r="M32" s="33">
        <f t="shared" si="10"/>
        <v>0</v>
      </c>
      <c r="N32" s="33">
        <f t="shared" si="1"/>
        <v>0</v>
      </c>
      <c r="O32" s="33">
        <v>0</v>
      </c>
      <c r="P32" s="32">
        <v>0</v>
      </c>
      <c r="Q32" s="33">
        <f t="shared" si="2"/>
        <v>0</v>
      </c>
      <c r="R32" s="33">
        <f t="shared" si="11"/>
        <v>0</v>
      </c>
      <c r="S32" s="33">
        <f t="shared" si="3"/>
        <v>0</v>
      </c>
      <c r="T32" s="33">
        <f t="shared" si="12"/>
        <v>0</v>
      </c>
      <c r="U32" s="17">
        <v>2.5</v>
      </c>
      <c r="V32" s="28">
        <f t="shared" si="13"/>
        <v>2.5</v>
      </c>
      <c r="W32" s="28">
        <v>20</v>
      </c>
      <c r="X32" s="28">
        <f t="shared" si="4"/>
        <v>20</v>
      </c>
      <c r="Y32" s="43"/>
      <c r="Z32" s="33">
        <f t="shared" si="5"/>
        <v>0.5</v>
      </c>
      <c r="AA32" s="49">
        <f t="shared" si="14"/>
        <v>4.8</v>
      </c>
      <c r="AB32" s="38">
        <f t="shared" si="6"/>
        <v>6.666666666666667</v>
      </c>
      <c r="AC32" s="38">
        <f t="shared" si="15"/>
        <v>7.166666666666667</v>
      </c>
      <c r="AD32" s="38">
        <f t="shared" si="7"/>
        <v>10.166666666666668</v>
      </c>
      <c r="AE32" s="38">
        <f t="shared" si="16"/>
        <v>10.166666666666668</v>
      </c>
      <c r="AF32" s="47" t="str">
        <f t="shared" si="17"/>
        <v>P</v>
      </c>
      <c r="AG32" s="44"/>
    </row>
    <row r="33" spans="1:34" ht="15.95" customHeight="1" x14ac:dyDescent="0.25">
      <c r="A33" s="36">
        <v>26</v>
      </c>
      <c r="B33" s="19" t="s">
        <v>52</v>
      </c>
      <c r="C33" s="12" t="s">
        <v>53</v>
      </c>
      <c r="D33" s="52">
        <v>7</v>
      </c>
      <c r="E33" s="64">
        <v>10</v>
      </c>
      <c r="F33" s="60">
        <v>3</v>
      </c>
      <c r="G33" s="64">
        <v>4</v>
      </c>
      <c r="H33" s="49">
        <f t="shared" si="8"/>
        <v>24</v>
      </c>
      <c r="I33" s="33">
        <f t="shared" si="0"/>
        <v>100</v>
      </c>
      <c r="J33" s="33">
        <f t="shared" si="9"/>
        <v>4</v>
      </c>
      <c r="K33" s="49">
        <v>0</v>
      </c>
      <c r="L33" s="49">
        <v>0</v>
      </c>
      <c r="M33" s="33">
        <f t="shared" si="10"/>
        <v>0</v>
      </c>
      <c r="N33" s="33">
        <f t="shared" si="1"/>
        <v>0</v>
      </c>
      <c r="O33" s="33">
        <v>0</v>
      </c>
      <c r="P33" s="32">
        <v>0</v>
      </c>
      <c r="Q33" s="33">
        <f t="shared" si="2"/>
        <v>0</v>
      </c>
      <c r="R33" s="33">
        <f t="shared" si="11"/>
        <v>0</v>
      </c>
      <c r="S33" s="33">
        <f t="shared" si="3"/>
        <v>0</v>
      </c>
      <c r="T33" s="33">
        <f t="shared" si="12"/>
        <v>0</v>
      </c>
      <c r="U33" s="17">
        <v>0</v>
      </c>
      <c r="V33" s="28">
        <f t="shared" si="13"/>
        <v>0</v>
      </c>
      <c r="W33" s="28">
        <v>17</v>
      </c>
      <c r="X33" s="28">
        <f t="shared" si="4"/>
        <v>17</v>
      </c>
      <c r="Y33" s="43"/>
      <c r="Z33" s="33">
        <f t="shared" si="5"/>
        <v>0</v>
      </c>
      <c r="AA33" s="49">
        <f t="shared" si="14"/>
        <v>4.08</v>
      </c>
      <c r="AB33" s="38">
        <f t="shared" si="6"/>
        <v>5.666666666666667</v>
      </c>
      <c r="AC33" s="38">
        <f t="shared" si="15"/>
        <v>5.666666666666667</v>
      </c>
      <c r="AD33" s="38">
        <f t="shared" si="7"/>
        <v>9.6666666666666679</v>
      </c>
      <c r="AE33" s="38">
        <f t="shared" si="16"/>
        <v>9.6666666666666679</v>
      </c>
      <c r="AF33" s="47" t="str">
        <f t="shared" si="17"/>
        <v>P</v>
      </c>
      <c r="AG33" s="44"/>
    </row>
    <row r="34" spans="1:34" ht="15.95" customHeight="1" x14ac:dyDescent="0.25">
      <c r="A34" s="20">
        <v>27</v>
      </c>
      <c r="B34" s="19" t="s">
        <v>54</v>
      </c>
      <c r="C34" s="12" t="s">
        <v>55</v>
      </c>
      <c r="D34" s="52">
        <v>0</v>
      </c>
      <c r="E34" s="64">
        <v>4</v>
      </c>
      <c r="F34" s="60">
        <v>0</v>
      </c>
      <c r="G34" s="64">
        <v>4</v>
      </c>
      <c r="H34" s="49">
        <f t="shared" si="8"/>
        <v>8</v>
      </c>
      <c r="I34" s="33">
        <f t="shared" si="0"/>
        <v>33.333333333333336</v>
      </c>
      <c r="J34" s="33">
        <f t="shared" si="9"/>
        <v>1</v>
      </c>
      <c r="K34" s="49">
        <v>0</v>
      </c>
      <c r="L34" s="49">
        <v>0</v>
      </c>
      <c r="M34" s="33">
        <f t="shared" si="10"/>
        <v>0</v>
      </c>
      <c r="N34" s="33">
        <f t="shared" si="1"/>
        <v>0</v>
      </c>
      <c r="O34" s="33">
        <v>0</v>
      </c>
      <c r="P34" s="32">
        <v>2</v>
      </c>
      <c r="Q34" s="33">
        <f t="shared" si="2"/>
        <v>0</v>
      </c>
      <c r="R34" s="33">
        <f t="shared" si="11"/>
        <v>0</v>
      </c>
      <c r="S34" s="33">
        <f t="shared" si="3"/>
        <v>0</v>
      </c>
      <c r="T34" s="33">
        <f t="shared" si="12"/>
        <v>0</v>
      </c>
      <c r="U34" s="17" t="s">
        <v>184</v>
      </c>
      <c r="V34" s="28">
        <f t="shared" si="13"/>
        <v>0</v>
      </c>
      <c r="W34" s="28">
        <v>5</v>
      </c>
      <c r="X34" s="28">
        <f t="shared" si="4"/>
        <v>5</v>
      </c>
      <c r="Y34" s="43">
        <v>2</v>
      </c>
      <c r="Z34" s="33">
        <f t="shared" si="5"/>
        <v>0</v>
      </c>
      <c r="AA34" s="49">
        <f t="shared" si="14"/>
        <v>1.2</v>
      </c>
      <c r="AB34" s="38">
        <f t="shared" si="6"/>
        <v>1.6666666666666667</v>
      </c>
      <c r="AC34" s="38">
        <f t="shared" si="15"/>
        <v>1.6666666666666667</v>
      </c>
      <c r="AD34" s="38">
        <f t="shared" si="7"/>
        <v>2.666666666666667</v>
      </c>
      <c r="AE34" s="38">
        <f t="shared" si="16"/>
        <v>2.666666666666667</v>
      </c>
      <c r="AF34" s="47" t="str">
        <f t="shared" si="17"/>
        <v>F</v>
      </c>
      <c r="AG34" s="44"/>
    </row>
    <row r="35" spans="1:34" ht="15.95" customHeight="1" x14ac:dyDescent="0.25">
      <c r="A35" s="24">
        <v>28</v>
      </c>
      <c r="B35" s="19" t="s">
        <v>56</v>
      </c>
      <c r="C35" s="12" t="s">
        <v>57</v>
      </c>
      <c r="D35" s="52">
        <v>5</v>
      </c>
      <c r="E35" s="64">
        <v>7</v>
      </c>
      <c r="F35" s="60">
        <v>2</v>
      </c>
      <c r="G35" s="64">
        <v>4</v>
      </c>
      <c r="H35" s="49">
        <f t="shared" si="8"/>
        <v>18</v>
      </c>
      <c r="I35" s="33">
        <f t="shared" si="0"/>
        <v>75</v>
      </c>
      <c r="J35" s="33">
        <f t="shared" si="9"/>
        <v>3</v>
      </c>
      <c r="K35" s="49">
        <v>0</v>
      </c>
      <c r="L35" s="49">
        <v>0</v>
      </c>
      <c r="M35" s="33">
        <f t="shared" si="10"/>
        <v>0</v>
      </c>
      <c r="N35" s="33">
        <f t="shared" si="1"/>
        <v>0</v>
      </c>
      <c r="O35" s="33">
        <v>10</v>
      </c>
      <c r="P35" s="32">
        <v>0</v>
      </c>
      <c r="Q35" s="33">
        <f t="shared" si="2"/>
        <v>0</v>
      </c>
      <c r="R35" s="33">
        <f t="shared" si="11"/>
        <v>0</v>
      </c>
      <c r="S35" s="33">
        <f t="shared" si="3"/>
        <v>0</v>
      </c>
      <c r="T35" s="33">
        <f t="shared" si="12"/>
        <v>0</v>
      </c>
      <c r="U35" s="17">
        <v>2</v>
      </c>
      <c r="V35" s="28">
        <f t="shared" si="13"/>
        <v>2</v>
      </c>
      <c r="W35" s="28">
        <v>3</v>
      </c>
      <c r="X35" s="28">
        <f t="shared" si="4"/>
        <v>3</v>
      </c>
      <c r="Y35" s="43"/>
      <c r="Z35" s="33">
        <f t="shared" si="5"/>
        <v>0.4</v>
      </c>
      <c r="AA35" s="49">
        <f t="shared" si="14"/>
        <v>0.72</v>
      </c>
      <c r="AB35" s="38">
        <f t="shared" si="6"/>
        <v>1</v>
      </c>
      <c r="AC35" s="38">
        <f t="shared" si="15"/>
        <v>1.4</v>
      </c>
      <c r="AD35" s="38">
        <f t="shared" si="7"/>
        <v>4.4000000000000004</v>
      </c>
      <c r="AE35" s="38">
        <f t="shared" si="16"/>
        <v>4.4000000000000004</v>
      </c>
      <c r="AF35" s="47" t="str">
        <f t="shared" si="17"/>
        <v>F</v>
      </c>
      <c r="AG35" s="44"/>
    </row>
    <row r="36" spans="1:34" ht="15.95" customHeight="1" x14ac:dyDescent="0.25">
      <c r="A36" s="36">
        <v>29</v>
      </c>
      <c r="B36" s="19" t="s">
        <v>58</v>
      </c>
      <c r="C36" s="12" t="s">
        <v>59</v>
      </c>
      <c r="D36" s="52">
        <v>4</v>
      </c>
      <c r="E36" s="64">
        <v>1</v>
      </c>
      <c r="F36" s="60">
        <v>2</v>
      </c>
      <c r="G36" s="64">
        <v>4</v>
      </c>
      <c r="H36" s="49">
        <f t="shared" si="8"/>
        <v>11</v>
      </c>
      <c r="I36" s="33">
        <f t="shared" si="0"/>
        <v>45.833333333333336</v>
      </c>
      <c r="J36" s="33">
        <f t="shared" si="9"/>
        <v>2</v>
      </c>
      <c r="K36" s="49">
        <v>0</v>
      </c>
      <c r="L36" s="49">
        <v>0</v>
      </c>
      <c r="M36" s="33">
        <f t="shared" si="10"/>
        <v>0</v>
      </c>
      <c r="N36" s="33">
        <f t="shared" si="1"/>
        <v>0</v>
      </c>
      <c r="O36" s="33">
        <v>0</v>
      </c>
      <c r="P36" s="32">
        <v>0</v>
      </c>
      <c r="Q36" s="33">
        <f t="shared" si="2"/>
        <v>0</v>
      </c>
      <c r="R36" s="33">
        <f t="shared" si="11"/>
        <v>0</v>
      </c>
      <c r="S36" s="33">
        <f t="shared" si="3"/>
        <v>0</v>
      </c>
      <c r="T36" s="33">
        <f t="shared" si="12"/>
        <v>0</v>
      </c>
      <c r="U36" s="17" t="s">
        <v>184</v>
      </c>
      <c r="V36" s="28">
        <f t="shared" si="13"/>
        <v>0</v>
      </c>
      <c r="W36" s="28">
        <v>2</v>
      </c>
      <c r="X36" s="28">
        <f t="shared" si="4"/>
        <v>2</v>
      </c>
      <c r="Y36" s="43"/>
      <c r="Z36" s="33">
        <f t="shared" si="5"/>
        <v>0</v>
      </c>
      <c r="AA36" s="49">
        <f t="shared" si="14"/>
        <v>0.48</v>
      </c>
      <c r="AB36" s="38">
        <f t="shared" si="6"/>
        <v>0.66666666666666663</v>
      </c>
      <c r="AC36" s="38">
        <f t="shared" si="15"/>
        <v>0.66666666666666663</v>
      </c>
      <c r="AD36" s="38">
        <f t="shared" si="7"/>
        <v>2.6666666666666665</v>
      </c>
      <c r="AE36" s="38">
        <f t="shared" si="16"/>
        <v>2.6666666666666665</v>
      </c>
      <c r="AF36" s="47" t="str">
        <f t="shared" si="17"/>
        <v>F</v>
      </c>
      <c r="AG36" s="44"/>
    </row>
    <row r="37" spans="1:34" ht="15.95" customHeight="1" x14ac:dyDescent="0.25">
      <c r="A37" s="36">
        <v>30</v>
      </c>
      <c r="B37" s="19" t="s">
        <v>60</v>
      </c>
      <c r="C37" s="12" t="s">
        <v>61</v>
      </c>
      <c r="D37" s="52">
        <v>1</v>
      </c>
      <c r="E37" s="64">
        <v>3</v>
      </c>
      <c r="F37" s="60">
        <v>2</v>
      </c>
      <c r="G37" s="64">
        <v>4</v>
      </c>
      <c r="H37" s="49">
        <f t="shared" si="8"/>
        <v>10</v>
      </c>
      <c r="I37" s="33">
        <f t="shared" si="0"/>
        <v>41.666666666666664</v>
      </c>
      <c r="J37" s="33">
        <f t="shared" si="9"/>
        <v>2</v>
      </c>
      <c r="K37" s="49">
        <v>0</v>
      </c>
      <c r="L37" s="49">
        <v>0</v>
      </c>
      <c r="M37" s="33">
        <f t="shared" si="10"/>
        <v>0</v>
      </c>
      <c r="N37" s="33">
        <f t="shared" si="1"/>
        <v>0</v>
      </c>
      <c r="O37" s="33">
        <v>3</v>
      </c>
      <c r="P37" s="32">
        <v>2</v>
      </c>
      <c r="Q37" s="33">
        <f t="shared" si="2"/>
        <v>0</v>
      </c>
      <c r="R37" s="33">
        <f t="shared" si="11"/>
        <v>0</v>
      </c>
      <c r="S37" s="33">
        <f t="shared" si="3"/>
        <v>0</v>
      </c>
      <c r="T37" s="33">
        <f t="shared" si="12"/>
        <v>0</v>
      </c>
      <c r="U37" s="17">
        <v>0</v>
      </c>
      <c r="V37" s="28">
        <f t="shared" si="13"/>
        <v>0</v>
      </c>
      <c r="W37" s="28">
        <v>1</v>
      </c>
      <c r="X37" s="28">
        <f t="shared" si="4"/>
        <v>1</v>
      </c>
      <c r="Y37" s="43">
        <v>4</v>
      </c>
      <c r="Z37" s="33">
        <f t="shared" si="5"/>
        <v>0</v>
      </c>
      <c r="AA37" s="49">
        <f t="shared" si="14"/>
        <v>0.24</v>
      </c>
      <c r="AB37" s="38">
        <f t="shared" si="6"/>
        <v>0.33333333333333331</v>
      </c>
      <c r="AC37" s="38">
        <f t="shared" si="15"/>
        <v>0.33333333333333331</v>
      </c>
      <c r="AD37" s="38">
        <f t="shared" si="7"/>
        <v>2.3333333333333335</v>
      </c>
      <c r="AE37" s="38">
        <f t="shared" si="16"/>
        <v>2.3333333333333335</v>
      </c>
      <c r="AF37" s="47" t="str">
        <f t="shared" si="17"/>
        <v>F</v>
      </c>
      <c r="AG37" s="44"/>
    </row>
    <row r="38" spans="1:34" ht="15.95" customHeight="1" x14ac:dyDescent="0.25">
      <c r="A38" s="20">
        <v>31</v>
      </c>
      <c r="B38" s="19" t="s">
        <v>62</v>
      </c>
      <c r="C38" s="12" t="s">
        <v>63</v>
      </c>
      <c r="D38" s="52">
        <v>3</v>
      </c>
      <c r="E38" s="64">
        <v>4</v>
      </c>
      <c r="F38" s="60">
        <v>2</v>
      </c>
      <c r="G38" s="64">
        <v>4</v>
      </c>
      <c r="H38" s="49">
        <f t="shared" si="8"/>
        <v>13</v>
      </c>
      <c r="I38" s="33">
        <f t="shared" si="0"/>
        <v>54.166666666666664</v>
      </c>
      <c r="J38" s="33">
        <f t="shared" si="9"/>
        <v>2</v>
      </c>
      <c r="K38" s="49">
        <v>0</v>
      </c>
      <c r="L38" s="49">
        <v>0</v>
      </c>
      <c r="M38" s="33">
        <f t="shared" si="10"/>
        <v>0</v>
      </c>
      <c r="N38" s="33">
        <f t="shared" si="1"/>
        <v>0</v>
      </c>
      <c r="O38" s="33">
        <v>0</v>
      </c>
      <c r="P38" s="32">
        <v>0</v>
      </c>
      <c r="Q38" s="33">
        <f t="shared" si="2"/>
        <v>0</v>
      </c>
      <c r="R38" s="33">
        <f t="shared" si="11"/>
        <v>0</v>
      </c>
      <c r="S38" s="33">
        <f t="shared" si="3"/>
        <v>0</v>
      </c>
      <c r="T38" s="33">
        <f t="shared" si="12"/>
        <v>0</v>
      </c>
      <c r="U38" s="17">
        <v>6</v>
      </c>
      <c r="V38" s="28">
        <f t="shared" si="13"/>
        <v>6</v>
      </c>
      <c r="W38" s="28">
        <v>21</v>
      </c>
      <c r="X38" s="28">
        <f t="shared" si="4"/>
        <v>21</v>
      </c>
      <c r="Y38" s="43"/>
      <c r="Z38" s="33">
        <f t="shared" si="5"/>
        <v>1.2</v>
      </c>
      <c r="AA38" s="49">
        <f t="shared" si="14"/>
        <v>5.04</v>
      </c>
      <c r="AB38" s="38">
        <f t="shared" si="6"/>
        <v>7</v>
      </c>
      <c r="AC38" s="38">
        <f t="shared" si="15"/>
        <v>8.1999999999999993</v>
      </c>
      <c r="AD38" s="38">
        <f t="shared" si="7"/>
        <v>10.199999999999999</v>
      </c>
      <c r="AE38" s="38">
        <f t="shared" si="16"/>
        <v>10.199999999999999</v>
      </c>
      <c r="AF38" s="47" t="str">
        <f t="shared" si="17"/>
        <v>P</v>
      </c>
      <c r="AG38" s="44"/>
    </row>
    <row r="39" spans="1:34" ht="15.95" customHeight="1" x14ac:dyDescent="0.25">
      <c r="A39" s="24">
        <v>32</v>
      </c>
      <c r="B39" s="19" t="s">
        <v>64</v>
      </c>
      <c r="C39" s="12" t="s">
        <v>65</v>
      </c>
      <c r="D39" s="52">
        <v>6</v>
      </c>
      <c r="E39" s="64">
        <v>6</v>
      </c>
      <c r="F39" s="60">
        <v>3</v>
      </c>
      <c r="G39" s="64">
        <v>4</v>
      </c>
      <c r="H39" s="49">
        <f t="shared" si="8"/>
        <v>19</v>
      </c>
      <c r="I39" s="33">
        <f t="shared" si="0"/>
        <v>79.166666666666671</v>
      </c>
      <c r="J39" s="33">
        <f t="shared" si="9"/>
        <v>3</v>
      </c>
      <c r="K39" s="49">
        <v>0</v>
      </c>
      <c r="L39" s="49">
        <v>0</v>
      </c>
      <c r="M39" s="33">
        <f t="shared" si="10"/>
        <v>0</v>
      </c>
      <c r="N39" s="33">
        <f t="shared" si="1"/>
        <v>0</v>
      </c>
      <c r="O39" s="33">
        <v>0</v>
      </c>
      <c r="P39" s="32">
        <v>0</v>
      </c>
      <c r="Q39" s="33">
        <f t="shared" si="2"/>
        <v>0</v>
      </c>
      <c r="R39" s="33">
        <f t="shared" si="11"/>
        <v>0</v>
      </c>
      <c r="S39" s="33">
        <f t="shared" si="3"/>
        <v>0</v>
      </c>
      <c r="T39" s="33">
        <f t="shared" si="12"/>
        <v>0</v>
      </c>
      <c r="U39" s="17">
        <v>6</v>
      </c>
      <c r="V39" s="28">
        <f t="shared" si="13"/>
        <v>6</v>
      </c>
      <c r="W39" s="28">
        <v>14</v>
      </c>
      <c r="X39" s="28">
        <f t="shared" si="4"/>
        <v>14</v>
      </c>
      <c r="Y39" s="43"/>
      <c r="Z39" s="33">
        <f t="shared" si="5"/>
        <v>1.2</v>
      </c>
      <c r="AA39" s="49">
        <f t="shared" si="14"/>
        <v>3.36</v>
      </c>
      <c r="AB39" s="38">
        <f t="shared" si="6"/>
        <v>4.666666666666667</v>
      </c>
      <c r="AC39" s="38">
        <f t="shared" si="15"/>
        <v>5.8666666666666671</v>
      </c>
      <c r="AD39" s="38">
        <f t="shared" si="7"/>
        <v>8.8666666666666671</v>
      </c>
      <c r="AE39" s="38">
        <f t="shared" si="16"/>
        <v>8.8666666666666671</v>
      </c>
      <c r="AF39" s="47" t="str">
        <f t="shared" si="17"/>
        <v>P</v>
      </c>
      <c r="AG39" s="44"/>
    </row>
    <row r="40" spans="1:34" ht="15.95" customHeight="1" x14ac:dyDescent="0.25">
      <c r="A40" s="36">
        <v>33</v>
      </c>
      <c r="B40" s="19" t="s">
        <v>66</v>
      </c>
      <c r="C40" s="12" t="s">
        <v>67</v>
      </c>
      <c r="D40" s="52">
        <v>5</v>
      </c>
      <c r="E40" s="64">
        <v>8</v>
      </c>
      <c r="F40" s="60">
        <v>2</v>
      </c>
      <c r="G40" s="64">
        <v>4</v>
      </c>
      <c r="H40" s="49">
        <f t="shared" si="8"/>
        <v>19</v>
      </c>
      <c r="I40" s="33">
        <f t="shared" si="0"/>
        <v>79.166666666666671</v>
      </c>
      <c r="J40" s="33">
        <f t="shared" si="9"/>
        <v>3</v>
      </c>
      <c r="K40" s="49">
        <v>0</v>
      </c>
      <c r="L40" s="49">
        <v>0</v>
      </c>
      <c r="M40" s="33">
        <f t="shared" si="10"/>
        <v>0</v>
      </c>
      <c r="N40" s="33">
        <f t="shared" si="1"/>
        <v>0</v>
      </c>
      <c r="O40" s="33">
        <v>0</v>
      </c>
      <c r="P40" s="32">
        <v>0</v>
      </c>
      <c r="Q40" s="33">
        <f t="shared" si="2"/>
        <v>0</v>
      </c>
      <c r="R40" s="33">
        <f t="shared" si="11"/>
        <v>0</v>
      </c>
      <c r="S40" s="33">
        <f t="shared" si="3"/>
        <v>0</v>
      </c>
      <c r="T40" s="33">
        <f t="shared" si="12"/>
        <v>0</v>
      </c>
      <c r="U40" s="17">
        <v>5.5</v>
      </c>
      <c r="V40" s="28">
        <f t="shared" si="13"/>
        <v>5.5</v>
      </c>
      <c r="W40" s="28">
        <v>12</v>
      </c>
      <c r="X40" s="28">
        <f t="shared" si="4"/>
        <v>12</v>
      </c>
      <c r="Y40" s="43"/>
      <c r="Z40" s="33">
        <f t="shared" si="5"/>
        <v>1.1000000000000001</v>
      </c>
      <c r="AA40" s="49">
        <f t="shared" si="14"/>
        <v>2.88</v>
      </c>
      <c r="AB40" s="38">
        <f t="shared" si="6"/>
        <v>4</v>
      </c>
      <c r="AC40" s="38">
        <f t="shared" si="15"/>
        <v>5.0999999999999996</v>
      </c>
      <c r="AD40" s="38">
        <f t="shared" si="7"/>
        <v>8.1</v>
      </c>
      <c r="AE40" s="38">
        <f t="shared" si="16"/>
        <v>8.1</v>
      </c>
      <c r="AF40" s="47" t="str">
        <f t="shared" si="17"/>
        <v>P</v>
      </c>
      <c r="AG40" s="44"/>
    </row>
    <row r="41" spans="1:34" ht="15.95" customHeight="1" x14ac:dyDescent="0.25">
      <c r="A41" s="36">
        <v>34</v>
      </c>
      <c r="B41" s="19" t="s">
        <v>68</v>
      </c>
      <c r="C41" s="12" t="s">
        <v>69</v>
      </c>
      <c r="D41" s="52">
        <v>3</v>
      </c>
      <c r="E41" s="64">
        <v>7</v>
      </c>
      <c r="F41" s="60">
        <v>2</v>
      </c>
      <c r="G41" s="64">
        <v>4</v>
      </c>
      <c r="H41" s="49">
        <f t="shared" si="8"/>
        <v>16</v>
      </c>
      <c r="I41" s="33">
        <f t="shared" si="0"/>
        <v>66.666666666666671</v>
      </c>
      <c r="J41" s="33">
        <f t="shared" si="9"/>
        <v>3</v>
      </c>
      <c r="K41" s="49">
        <v>0</v>
      </c>
      <c r="L41" s="49">
        <v>0</v>
      </c>
      <c r="M41" s="33">
        <f t="shared" si="10"/>
        <v>0</v>
      </c>
      <c r="N41" s="33">
        <f t="shared" si="1"/>
        <v>0</v>
      </c>
      <c r="O41" s="33">
        <v>0</v>
      </c>
      <c r="P41" s="32">
        <v>1</v>
      </c>
      <c r="Q41" s="33">
        <f t="shared" si="2"/>
        <v>0</v>
      </c>
      <c r="R41" s="33">
        <f t="shared" si="11"/>
        <v>0</v>
      </c>
      <c r="S41" s="33">
        <f t="shared" si="3"/>
        <v>0</v>
      </c>
      <c r="T41" s="33">
        <f t="shared" si="12"/>
        <v>0</v>
      </c>
      <c r="U41" s="17">
        <v>2</v>
      </c>
      <c r="V41" s="28">
        <f t="shared" si="13"/>
        <v>2</v>
      </c>
      <c r="W41" s="28">
        <v>1</v>
      </c>
      <c r="X41" s="28">
        <f t="shared" si="4"/>
        <v>1</v>
      </c>
      <c r="Y41" s="43"/>
      <c r="Z41" s="33">
        <f t="shared" si="5"/>
        <v>0.4</v>
      </c>
      <c r="AA41" s="49">
        <f t="shared" si="14"/>
        <v>0.24</v>
      </c>
      <c r="AB41" s="38">
        <f t="shared" si="6"/>
        <v>0.33333333333333331</v>
      </c>
      <c r="AC41" s="38">
        <f t="shared" si="15"/>
        <v>0.73333333333333339</v>
      </c>
      <c r="AD41" s="38">
        <f t="shared" si="7"/>
        <v>3.7333333333333334</v>
      </c>
      <c r="AE41" s="38">
        <f t="shared" si="16"/>
        <v>3.7333333333333334</v>
      </c>
      <c r="AF41" s="47" t="str">
        <f t="shared" si="17"/>
        <v>F</v>
      </c>
      <c r="AG41" s="44"/>
    </row>
    <row r="42" spans="1:34" ht="15.95" customHeight="1" x14ac:dyDescent="0.25">
      <c r="A42" s="20">
        <v>35</v>
      </c>
      <c r="B42" s="19" t="s">
        <v>70</v>
      </c>
      <c r="C42" s="12" t="s">
        <v>71</v>
      </c>
      <c r="D42" s="52">
        <v>4</v>
      </c>
      <c r="E42" s="64">
        <v>6</v>
      </c>
      <c r="F42" s="60">
        <v>3</v>
      </c>
      <c r="G42" s="64">
        <v>4</v>
      </c>
      <c r="H42" s="49">
        <f t="shared" si="8"/>
        <v>17</v>
      </c>
      <c r="I42" s="33">
        <f t="shared" si="0"/>
        <v>70.833333333333329</v>
      </c>
      <c r="J42" s="33">
        <f t="shared" si="9"/>
        <v>3</v>
      </c>
      <c r="K42" s="49">
        <v>0</v>
      </c>
      <c r="L42" s="49">
        <v>0</v>
      </c>
      <c r="M42" s="33">
        <f t="shared" si="10"/>
        <v>0</v>
      </c>
      <c r="N42" s="33">
        <f t="shared" si="1"/>
        <v>0</v>
      </c>
      <c r="O42" s="33">
        <v>0</v>
      </c>
      <c r="P42" s="32">
        <v>0</v>
      </c>
      <c r="Q42" s="33">
        <f t="shared" si="2"/>
        <v>0</v>
      </c>
      <c r="R42" s="33">
        <f t="shared" si="11"/>
        <v>0</v>
      </c>
      <c r="S42" s="33">
        <f t="shared" si="3"/>
        <v>0</v>
      </c>
      <c r="T42" s="33">
        <f t="shared" si="12"/>
        <v>0</v>
      </c>
      <c r="U42" s="17">
        <v>6</v>
      </c>
      <c r="V42" s="28">
        <f t="shared" si="13"/>
        <v>6</v>
      </c>
      <c r="W42" s="28">
        <v>24</v>
      </c>
      <c r="X42" s="28">
        <f t="shared" si="4"/>
        <v>24</v>
      </c>
      <c r="Y42" s="43"/>
      <c r="Z42" s="33">
        <f t="shared" si="5"/>
        <v>1.2</v>
      </c>
      <c r="AA42" s="49">
        <f t="shared" si="14"/>
        <v>5.76</v>
      </c>
      <c r="AB42" s="38">
        <f t="shared" si="6"/>
        <v>8</v>
      </c>
      <c r="AC42" s="38">
        <f t="shared" si="15"/>
        <v>9.1999999999999993</v>
      </c>
      <c r="AD42" s="38">
        <f t="shared" si="7"/>
        <v>12.2</v>
      </c>
      <c r="AE42" s="38">
        <f t="shared" si="16"/>
        <v>12.2</v>
      </c>
      <c r="AF42" s="47" t="str">
        <f t="shared" si="17"/>
        <v>P</v>
      </c>
      <c r="AG42" s="44"/>
    </row>
    <row r="43" spans="1:34" ht="15.95" customHeight="1" x14ac:dyDescent="0.25">
      <c r="A43" s="24">
        <v>36</v>
      </c>
      <c r="B43" s="19" t="s">
        <v>72</v>
      </c>
      <c r="C43" s="12" t="s">
        <v>73</v>
      </c>
      <c r="D43" s="52">
        <v>5</v>
      </c>
      <c r="E43" s="64">
        <v>7</v>
      </c>
      <c r="F43" s="60">
        <v>3</v>
      </c>
      <c r="G43" s="64">
        <v>4</v>
      </c>
      <c r="H43" s="49">
        <f t="shared" si="8"/>
        <v>19</v>
      </c>
      <c r="I43" s="33">
        <f t="shared" si="0"/>
        <v>79.166666666666671</v>
      </c>
      <c r="J43" s="33">
        <f t="shared" si="9"/>
        <v>3</v>
      </c>
      <c r="K43" s="49">
        <v>0</v>
      </c>
      <c r="L43" s="49">
        <v>0</v>
      </c>
      <c r="M43" s="33">
        <f t="shared" si="10"/>
        <v>0</v>
      </c>
      <c r="N43" s="33">
        <f t="shared" si="1"/>
        <v>0</v>
      </c>
      <c r="O43" s="33">
        <v>0</v>
      </c>
      <c r="P43" s="32">
        <v>0</v>
      </c>
      <c r="Q43" s="33">
        <f t="shared" si="2"/>
        <v>0</v>
      </c>
      <c r="R43" s="33">
        <f t="shared" si="11"/>
        <v>0</v>
      </c>
      <c r="S43" s="33">
        <f t="shared" si="3"/>
        <v>0</v>
      </c>
      <c r="T43" s="33">
        <f t="shared" si="12"/>
        <v>0</v>
      </c>
      <c r="U43" s="17">
        <v>10</v>
      </c>
      <c r="V43" s="28">
        <f t="shared" si="13"/>
        <v>10</v>
      </c>
      <c r="W43" s="28">
        <v>29</v>
      </c>
      <c r="X43" s="28">
        <f t="shared" si="4"/>
        <v>29</v>
      </c>
      <c r="Y43" s="43"/>
      <c r="Z43" s="33">
        <f t="shared" si="5"/>
        <v>2</v>
      </c>
      <c r="AA43" s="49">
        <f t="shared" si="14"/>
        <v>6.96</v>
      </c>
      <c r="AB43" s="38">
        <f t="shared" si="6"/>
        <v>9.6666666666666661</v>
      </c>
      <c r="AC43" s="38">
        <f t="shared" si="15"/>
        <v>11.666666666666666</v>
      </c>
      <c r="AD43" s="38">
        <f t="shared" si="7"/>
        <v>14.666666666666666</v>
      </c>
      <c r="AE43" s="38">
        <f t="shared" si="16"/>
        <v>14.666666666666666</v>
      </c>
      <c r="AF43" s="47" t="str">
        <f t="shared" si="17"/>
        <v>P</v>
      </c>
      <c r="AG43" s="44"/>
    </row>
    <row r="44" spans="1:34" ht="15.95" customHeight="1" x14ac:dyDescent="0.25">
      <c r="A44" s="36">
        <v>37</v>
      </c>
      <c r="B44" s="19" t="s">
        <v>74</v>
      </c>
      <c r="C44" s="12" t="s">
        <v>75</v>
      </c>
      <c r="D44" s="52">
        <v>6</v>
      </c>
      <c r="E44" s="64">
        <v>8</v>
      </c>
      <c r="F44" s="60">
        <v>2</v>
      </c>
      <c r="G44" s="64">
        <v>4</v>
      </c>
      <c r="H44" s="49">
        <f t="shared" si="8"/>
        <v>20</v>
      </c>
      <c r="I44" s="33">
        <f t="shared" si="0"/>
        <v>83.333333333333329</v>
      </c>
      <c r="J44" s="33">
        <f t="shared" si="9"/>
        <v>4</v>
      </c>
      <c r="K44" s="49">
        <v>0</v>
      </c>
      <c r="L44" s="49">
        <v>0</v>
      </c>
      <c r="M44" s="33">
        <f t="shared" si="10"/>
        <v>0</v>
      </c>
      <c r="N44" s="33">
        <f t="shared" si="1"/>
        <v>0</v>
      </c>
      <c r="O44" s="33">
        <v>0</v>
      </c>
      <c r="P44" s="32">
        <v>0</v>
      </c>
      <c r="Q44" s="33">
        <f t="shared" si="2"/>
        <v>0</v>
      </c>
      <c r="R44" s="33">
        <f t="shared" si="11"/>
        <v>0</v>
      </c>
      <c r="S44" s="33">
        <f t="shared" si="3"/>
        <v>0</v>
      </c>
      <c r="T44" s="33">
        <f t="shared" si="12"/>
        <v>0</v>
      </c>
      <c r="U44" s="17">
        <v>3</v>
      </c>
      <c r="V44" s="28">
        <f t="shared" si="13"/>
        <v>3</v>
      </c>
      <c r="W44" s="28">
        <v>9</v>
      </c>
      <c r="X44" s="28">
        <f t="shared" si="4"/>
        <v>9</v>
      </c>
      <c r="Y44" s="43"/>
      <c r="Z44" s="33">
        <f t="shared" si="5"/>
        <v>0.6</v>
      </c>
      <c r="AA44" s="49">
        <f t="shared" si="14"/>
        <v>2.16</v>
      </c>
      <c r="AB44" s="38">
        <f t="shared" si="6"/>
        <v>3</v>
      </c>
      <c r="AC44" s="38">
        <f t="shared" si="15"/>
        <v>3.6</v>
      </c>
      <c r="AD44" s="38">
        <f t="shared" si="7"/>
        <v>7.6</v>
      </c>
      <c r="AE44" s="38">
        <f t="shared" si="16"/>
        <v>7.6</v>
      </c>
      <c r="AF44" s="47" t="str">
        <f t="shared" si="17"/>
        <v>F</v>
      </c>
      <c r="AG44" s="44"/>
    </row>
    <row r="45" spans="1:34" ht="15.95" customHeight="1" x14ac:dyDescent="0.25">
      <c r="A45" s="36">
        <v>38</v>
      </c>
      <c r="B45" s="19" t="s">
        <v>76</v>
      </c>
      <c r="C45" s="12" t="s">
        <v>77</v>
      </c>
      <c r="D45" s="52">
        <v>3</v>
      </c>
      <c r="E45" s="64">
        <v>5</v>
      </c>
      <c r="F45" s="60">
        <v>2</v>
      </c>
      <c r="G45" s="64">
        <v>4</v>
      </c>
      <c r="H45" s="49">
        <f t="shared" si="8"/>
        <v>14</v>
      </c>
      <c r="I45" s="33">
        <f t="shared" si="0"/>
        <v>58.333333333333336</v>
      </c>
      <c r="J45" s="33">
        <f t="shared" si="9"/>
        <v>2</v>
      </c>
      <c r="K45" s="49">
        <v>0</v>
      </c>
      <c r="L45" s="49">
        <v>0</v>
      </c>
      <c r="M45" s="33">
        <f t="shared" si="10"/>
        <v>0</v>
      </c>
      <c r="N45" s="33">
        <f t="shared" si="1"/>
        <v>0</v>
      </c>
      <c r="O45" s="33">
        <v>0</v>
      </c>
      <c r="P45" s="32">
        <v>0</v>
      </c>
      <c r="Q45" s="33">
        <f t="shared" si="2"/>
        <v>0</v>
      </c>
      <c r="R45" s="33">
        <f t="shared" si="11"/>
        <v>0</v>
      </c>
      <c r="S45" s="33">
        <f t="shared" si="3"/>
        <v>0</v>
      </c>
      <c r="T45" s="33">
        <f t="shared" si="12"/>
        <v>0</v>
      </c>
      <c r="U45" s="17">
        <v>1</v>
      </c>
      <c r="V45" s="28">
        <f t="shared" si="13"/>
        <v>1</v>
      </c>
      <c r="W45" s="28">
        <v>1</v>
      </c>
      <c r="X45" s="28">
        <f t="shared" si="4"/>
        <v>1</v>
      </c>
      <c r="Y45" s="43"/>
      <c r="Z45" s="33">
        <f t="shared" si="5"/>
        <v>0.2</v>
      </c>
      <c r="AA45" s="49">
        <f t="shared" si="14"/>
        <v>0.24</v>
      </c>
      <c r="AB45" s="38">
        <f t="shared" si="6"/>
        <v>0.33333333333333331</v>
      </c>
      <c r="AC45" s="38">
        <f t="shared" si="15"/>
        <v>0.53333333333333333</v>
      </c>
      <c r="AD45" s="38">
        <f t="shared" si="7"/>
        <v>2.5333333333333332</v>
      </c>
      <c r="AE45" s="38">
        <f t="shared" si="16"/>
        <v>2.5333333333333332</v>
      </c>
      <c r="AF45" s="47" t="str">
        <f t="shared" si="17"/>
        <v>F</v>
      </c>
      <c r="AG45" s="44"/>
    </row>
    <row r="46" spans="1:34" ht="15.95" customHeight="1" x14ac:dyDescent="0.25">
      <c r="A46" s="20">
        <v>39</v>
      </c>
      <c r="B46" s="19" t="s">
        <v>78</v>
      </c>
      <c r="C46" s="12" t="s">
        <v>79</v>
      </c>
      <c r="D46" s="52">
        <v>2</v>
      </c>
      <c r="E46" s="64">
        <v>2</v>
      </c>
      <c r="F46" s="60">
        <v>3</v>
      </c>
      <c r="G46" s="64">
        <v>4</v>
      </c>
      <c r="H46" s="49">
        <f t="shared" si="8"/>
        <v>11</v>
      </c>
      <c r="I46" s="33">
        <f t="shared" si="0"/>
        <v>45.833333333333336</v>
      </c>
      <c r="J46" s="33">
        <f t="shared" si="9"/>
        <v>2</v>
      </c>
      <c r="K46" s="49">
        <v>0</v>
      </c>
      <c r="L46" s="49">
        <v>0</v>
      </c>
      <c r="M46" s="33">
        <f t="shared" si="10"/>
        <v>0</v>
      </c>
      <c r="N46" s="33">
        <f t="shared" si="1"/>
        <v>0</v>
      </c>
      <c r="O46" s="33">
        <v>10</v>
      </c>
      <c r="P46" s="32">
        <v>1</v>
      </c>
      <c r="Q46" s="33">
        <f t="shared" si="2"/>
        <v>0</v>
      </c>
      <c r="R46" s="33">
        <f t="shared" si="11"/>
        <v>0</v>
      </c>
      <c r="S46" s="33">
        <f t="shared" si="3"/>
        <v>0</v>
      </c>
      <c r="T46" s="33">
        <f t="shared" si="12"/>
        <v>0</v>
      </c>
      <c r="U46" s="17" t="s">
        <v>184</v>
      </c>
      <c r="V46" s="28">
        <f t="shared" si="13"/>
        <v>0</v>
      </c>
      <c r="W46" s="28">
        <v>3</v>
      </c>
      <c r="X46" s="28">
        <f t="shared" si="4"/>
        <v>3</v>
      </c>
      <c r="Y46" s="43">
        <v>4</v>
      </c>
      <c r="Z46" s="33">
        <f t="shared" si="5"/>
        <v>0</v>
      </c>
      <c r="AA46" s="49">
        <f t="shared" si="14"/>
        <v>0.72</v>
      </c>
      <c r="AB46" s="38">
        <f t="shared" si="6"/>
        <v>1</v>
      </c>
      <c r="AC46" s="38">
        <f t="shared" si="15"/>
        <v>1</v>
      </c>
      <c r="AD46" s="38">
        <f t="shared" si="7"/>
        <v>3</v>
      </c>
      <c r="AE46" s="38">
        <f t="shared" si="16"/>
        <v>3</v>
      </c>
      <c r="AF46" s="47" t="str">
        <f t="shared" si="17"/>
        <v>F</v>
      </c>
      <c r="AG46" s="44"/>
    </row>
    <row r="47" spans="1:34" ht="15.95" customHeight="1" x14ac:dyDescent="0.25">
      <c r="A47" s="24">
        <v>40</v>
      </c>
      <c r="B47" s="19" t="s">
        <v>80</v>
      </c>
      <c r="C47" s="12" t="s">
        <v>81</v>
      </c>
      <c r="D47" s="52">
        <v>3</v>
      </c>
      <c r="E47" s="64">
        <v>5</v>
      </c>
      <c r="F47" s="60">
        <v>2</v>
      </c>
      <c r="G47" s="64">
        <v>4</v>
      </c>
      <c r="H47" s="49">
        <f t="shared" si="8"/>
        <v>14</v>
      </c>
      <c r="I47" s="33">
        <f t="shared" si="0"/>
        <v>58.333333333333336</v>
      </c>
      <c r="J47" s="33">
        <f t="shared" si="9"/>
        <v>2</v>
      </c>
      <c r="K47" s="49">
        <v>0</v>
      </c>
      <c r="L47" s="49">
        <v>0</v>
      </c>
      <c r="M47" s="33">
        <f t="shared" si="10"/>
        <v>0</v>
      </c>
      <c r="N47" s="33">
        <f t="shared" si="1"/>
        <v>0</v>
      </c>
      <c r="O47" s="33">
        <v>2</v>
      </c>
      <c r="P47" s="32">
        <v>0</v>
      </c>
      <c r="Q47" s="33">
        <f t="shared" si="2"/>
        <v>0</v>
      </c>
      <c r="R47" s="33">
        <f t="shared" si="11"/>
        <v>0</v>
      </c>
      <c r="S47" s="33">
        <f t="shared" si="3"/>
        <v>0</v>
      </c>
      <c r="T47" s="33">
        <f t="shared" si="12"/>
        <v>0</v>
      </c>
      <c r="U47" s="17">
        <v>3.5</v>
      </c>
      <c r="V47" s="28">
        <f t="shared" si="13"/>
        <v>3.5</v>
      </c>
      <c r="W47" s="28">
        <v>5</v>
      </c>
      <c r="X47" s="28">
        <f t="shared" si="4"/>
        <v>5</v>
      </c>
      <c r="Y47" s="43">
        <v>2</v>
      </c>
      <c r="Z47" s="33">
        <f t="shared" si="5"/>
        <v>0.7</v>
      </c>
      <c r="AA47" s="49">
        <f t="shared" si="14"/>
        <v>1.2</v>
      </c>
      <c r="AB47" s="38">
        <f t="shared" si="6"/>
        <v>1.6666666666666667</v>
      </c>
      <c r="AC47" s="38">
        <f t="shared" si="15"/>
        <v>2.3666666666666667</v>
      </c>
      <c r="AD47" s="38">
        <f t="shared" si="7"/>
        <v>4.3666666666666671</v>
      </c>
      <c r="AE47" s="38">
        <f t="shared" si="16"/>
        <v>4.3666666666666671</v>
      </c>
      <c r="AF47" s="47" t="str">
        <f t="shared" si="17"/>
        <v>F</v>
      </c>
      <c r="AG47" s="44"/>
      <c r="AH47" s="1">
        <v>8</v>
      </c>
    </row>
    <row r="48" spans="1:34" ht="15.95" customHeight="1" x14ac:dyDescent="0.25">
      <c r="A48" s="36">
        <v>41</v>
      </c>
      <c r="B48" s="19" t="s">
        <v>82</v>
      </c>
      <c r="C48" s="12" t="s">
        <v>83</v>
      </c>
      <c r="D48" s="52">
        <v>6</v>
      </c>
      <c r="E48" s="64">
        <v>9</v>
      </c>
      <c r="F48" s="60">
        <v>1</v>
      </c>
      <c r="G48" s="64">
        <v>4</v>
      </c>
      <c r="H48" s="49">
        <f t="shared" si="8"/>
        <v>20</v>
      </c>
      <c r="I48" s="33">
        <f t="shared" si="0"/>
        <v>83.333333333333329</v>
      </c>
      <c r="J48" s="33">
        <f t="shared" si="9"/>
        <v>4</v>
      </c>
      <c r="K48" s="49">
        <v>0</v>
      </c>
      <c r="L48" s="49">
        <v>0</v>
      </c>
      <c r="M48" s="33">
        <f t="shared" si="10"/>
        <v>0</v>
      </c>
      <c r="N48" s="33">
        <f t="shared" si="1"/>
        <v>0</v>
      </c>
      <c r="O48" s="33">
        <v>0</v>
      </c>
      <c r="P48" s="32">
        <v>0</v>
      </c>
      <c r="Q48" s="33">
        <f t="shared" si="2"/>
        <v>0</v>
      </c>
      <c r="R48" s="33">
        <f t="shared" si="11"/>
        <v>0</v>
      </c>
      <c r="S48" s="33">
        <f t="shared" si="3"/>
        <v>0</v>
      </c>
      <c r="T48" s="33">
        <f t="shared" si="12"/>
        <v>0</v>
      </c>
      <c r="U48" s="17">
        <v>7</v>
      </c>
      <c r="V48" s="28">
        <f t="shared" si="13"/>
        <v>7</v>
      </c>
      <c r="W48" s="28">
        <v>18</v>
      </c>
      <c r="X48" s="28">
        <f t="shared" si="4"/>
        <v>18</v>
      </c>
      <c r="Y48" s="43"/>
      <c r="Z48" s="33">
        <f t="shared" si="5"/>
        <v>1.4</v>
      </c>
      <c r="AA48" s="49">
        <f t="shared" si="14"/>
        <v>4.32</v>
      </c>
      <c r="AB48" s="38">
        <f t="shared" si="6"/>
        <v>6</v>
      </c>
      <c r="AC48" s="38">
        <f t="shared" si="15"/>
        <v>7.4</v>
      </c>
      <c r="AD48" s="38">
        <f t="shared" si="7"/>
        <v>11.4</v>
      </c>
      <c r="AE48" s="38">
        <f t="shared" si="16"/>
        <v>11.4</v>
      </c>
      <c r="AF48" s="47" t="str">
        <f t="shared" si="17"/>
        <v>P</v>
      </c>
      <c r="AG48" s="44"/>
    </row>
    <row r="49" spans="1:33" ht="15.95" customHeight="1" x14ac:dyDescent="0.25">
      <c r="A49" s="36">
        <v>42</v>
      </c>
      <c r="B49" s="19" t="s">
        <v>84</v>
      </c>
      <c r="C49" s="12" t="s">
        <v>85</v>
      </c>
      <c r="D49" s="52">
        <v>6</v>
      </c>
      <c r="E49" s="64">
        <v>7</v>
      </c>
      <c r="F49" s="60">
        <v>3</v>
      </c>
      <c r="G49" s="64">
        <v>4</v>
      </c>
      <c r="H49" s="49">
        <f t="shared" si="8"/>
        <v>20</v>
      </c>
      <c r="I49" s="33">
        <f t="shared" si="0"/>
        <v>83.333333333333329</v>
      </c>
      <c r="J49" s="33">
        <f t="shared" si="9"/>
        <v>4</v>
      </c>
      <c r="K49" s="49">
        <v>0</v>
      </c>
      <c r="L49" s="49">
        <v>0</v>
      </c>
      <c r="M49" s="33">
        <f t="shared" si="10"/>
        <v>0</v>
      </c>
      <c r="N49" s="33">
        <f t="shared" si="1"/>
        <v>0</v>
      </c>
      <c r="O49" s="33">
        <v>0</v>
      </c>
      <c r="P49" s="32">
        <v>1</v>
      </c>
      <c r="Q49" s="33">
        <f t="shared" si="2"/>
        <v>0</v>
      </c>
      <c r="R49" s="33">
        <f t="shared" si="11"/>
        <v>0</v>
      </c>
      <c r="S49" s="33">
        <f t="shared" si="3"/>
        <v>0</v>
      </c>
      <c r="T49" s="33">
        <f t="shared" si="12"/>
        <v>0</v>
      </c>
      <c r="U49" s="17">
        <v>1.5</v>
      </c>
      <c r="V49" s="28">
        <f t="shared" si="13"/>
        <v>1.5</v>
      </c>
      <c r="W49" s="28">
        <v>17</v>
      </c>
      <c r="X49" s="28">
        <f t="shared" si="4"/>
        <v>17</v>
      </c>
      <c r="Y49" s="43"/>
      <c r="Z49" s="33">
        <f t="shared" si="5"/>
        <v>0.3</v>
      </c>
      <c r="AA49" s="49">
        <f t="shared" si="14"/>
        <v>4.08</v>
      </c>
      <c r="AB49" s="38">
        <f t="shared" si="6"/>
        <v>5.666666666666667</v>
      </c>
      <c r="AC49" s="38">
        <f t="shared" si="15"/>
        <v>5.9666666666666668</v>
      </c>
      <c r="AD49" s="38">
        <f t="shared" si="7"/>
        <v>9.9666666666666668</v>
      </c>
      <c r="AE49" s="38">
        <f t="shared" si="16"/>
        <v>9.9666666666666668</v>
      </c>
      <c r="AF49" s="47" t="str">
        <f t="shared" si="17"/>
        <v>P</v>
      </c>
      <c r="AG49" s="44"/>
    </row>
    <row r="50" spans="1:33" ht="15.95" customHeight="1" x14ac:dyDescent="0.25">
      <c r="A50" s="20">
        <v>43</v>
      </c>
      <c r="B50" s="19" t="s">
        <v>86</v>
      </c>
      <c r="C50" s="12" t="s">
        <v>87</v>
      </c>
      <c r="D50" s="52">
        <v>5</v>
      </c>
      <c r="E50" s="64">
        <v>8</v>
      </c>
      <c r="F50" s="60">
        <v>2</v>
      </c>
      <c r="G50" s="64">
        <v>4</v>
      </c>
      <c r="H50" s="49">
        <f t="shared" si="8"/>
        <v>19</v>
      </c>
      <c r="I50" s="33">
        <f t="shared" si="0"/>
        <v>79.166666666666671</v>
      </c>
      <c r="J50" s="33">
        <f t="shared" si="9"/>
        <v>3</v>
      </c>
      <c r="K50" s="49">
        <v>0</v>
      </c>
      <c r="L50" s="49">
        <v>0</v>
      </c>
      <c r="M50" s="33">
        <f t="shared" si="10"/>
        <v>0</v>
      </c>
      <c r="N50" s="33">
        <f t="shared" si="1"/>
        <v>0</v>
      </c>
      <c r="O50" s="33">
        <v>0</v>
      </c>
      <c r="P50" s="32">
        <v>0</v>
      </c>
      <c r="Q50" s="33">
        <f t="shared" si="2"/>
        <v>0</v>
      </c>
      <c r="R50" s="33">
        <f t="shared" si="11"/>
        <v>0</v>
      </c>
      <c r="S50" s="33">
        <f t="shared" si="3"/>
        <v>0</v>
      </c>
      <c r="T50" s="33">
        <f t="shared" si="12"/>
        <v>0</v>
      </c>
      <c r="U50" s="17">
        <v>3</v>
      </c>
      <c r="V50" s="28">
        <f t="shared" si="13"/>
        <v>3</v>
      </c>
      <c r="W50" s="28">
        <v>17</v>
      </c>
      <c r="X50" s="28">
        <f t="shared" si="4"/>
        <v>17</v>
      </c>
      <c r="Y50" s="43"/>
      <c r="Z50" s="33">
        <f t="shared" si="5"/>
        <v>0.6</v>
      </c>
      <c r="AA50" s="49">
        <f t="shared" si="14"/>
        <v>4.08</v>
      </c>
      <c r="AB50" s="38">
        <f t="shared" si="6"/>
        <v>5.666666666666667</v>
      </c>
      <c r="AC50" s="38">
        <f t="shared" si="15"/>
        <v>6.2666666666666666</v>
      </c>
      <c r="AD50" s="38">
        <f t="shared" si="7"/>
        <v>9.2666666666666657</v>
      </c>
      <c r="AE50" s="38">
        <f t="shared" si="16"/>
        <v>9.2666666666666657</v>
      </c>
      <c r="AF50" s="47" t="str">
        <f t="shared" si="17"/>
        <v>P</v>
      </c>
      <c r="AG50" s="44"/>
    </row>
    <row r="51" spans="1:33" ht="15.95" customHeight="1" x14ac:dyDescent="0.25">
      <c r="A51" s="24">
        <v>44</v>
      </c>
      <c r="B51" s="19" t="s">
        <v>88</v>
      </c>
      <c r="C51" s="12" t="s">
        <v>89</v>
      </c>
      <c r="D51" s="52">
        <v>2</v>
      </c>
      <c r="E51" s="64">
        <v>1</v>
      </c>
      <c r="F51" s="60">
        <v>1</v>
      </c>
      <c r="G51" s="64">
        <v>4</v>
      </c>
      <c r="H51" s="49">
        <f t="shared" si="8"/>
        <v>8</v>
      </c>
      <c r="I51" s="33">
        <f t="shared" si="0"/>
        <v>33.333333333333336</v>
      </c>
      <c r="J51" s="33">
        <f t="shared" si="9"/>
        <v>1</v>
      </c>
      <c r="K51" s="49">
        <v>0</v>
      </c>
      <c r="L51" s="49">
        <v>0</v>
      </c>
      <c r="M51" s="33">
        <f t="shared" si="10"/>
        <v>0</v>
      </c>
      <c r="N51" s="33">
        <f t="shared" si="1"/>
        <v>0</v>
      </c>
      <c r="O51" s="33">
        <v>0</v>
      </c>
      <c r="P51" s="32">
        <v>1</v>
      </c>
      <c r="Q51" s="33">
        <f t="shared" si="2"/>
        <v>0</v>
      </c>
      <c r="R51" s="33">
        <f t="shared" si="11"/>
        <v>0</v>
      </c>
      <c r="S51" s="33">
        <f t="shared" si="3"/>
        <v>0</v>
      </c>
      <c r="T51" s="33">
        <f t="shared" si="12"/>
        <v>0</v>
      </c>
      <c r="U51" s="17">
        <v>3.5</v>
      </c>
      <c r="V51" s="28">
        <f t="shared" si="13"/>
        <v>3.5</v>
      </c>
      <c r="W51" s="28">
        <v>0</v>
      </c>
      <c r="X51" s="28">
        <f t="shared" si="4"/>
        <v>0</v>
      </c>
      <c r="Y51" s="43"/>
      <c r="Z51" s="33">
        <f t="shared" si="5"/>
        <v>0.7</v>
      </c>
      <c r="AA51" s="49">
        <f t="shared" si="14"/>
        <v>0</v>
      </c>
      <c r="AB51" s="38">
        <f t="shared" si="6"/>
        <v>0</v>
      </c>
      <c r="AC51" s="38">
        <f t="shared" si="15"/>
        <v>0.7</v>
      </c>
      <c r="AD51" s="38">
        <f t="shared" si="7"/>
        <v>1.7</v>
      </c>
      <c r="AE51" s="38">
        <f t="shared" si="16"/>
        <v>1.7</v>
      </c>
      <c r="AF51" s="47" t="str">
        <f t="shared" si="17"/>
        <v>F</v>
      </c>
      <c r="AG51" s="44"/>
    </row>
    <row r="52" spans="1:33" ht="15.95" customHeight="1" thickBot="1" x14ac:dyDescent="0.3">
      <c r="A52" s="36">
        <v>45</v>
      </c>
      <c r="B52" s="19" t="s">
        <v>90</v>
      </c>
      <c r="C52" s="12" t="s">
        <v>91</v>
      </c>
      <c r="D52" s="53">
        <v>7</v>
      </c>
      <c r="E52" s="65">
        <v>8</v>
      </c>
      <c r="F52" s="61">
        <v>3</v>
      </c>
      <c r="G52" s="64">
        <v>4</v>
      </c>
      <c r="H52" s="49">
        <f t="shared" si="8"/>
        <v>22</v>
      </c>
      <c r="I52" s="33">
        <f t="shared" si="0"/>
        <v>91.666666666666671</v>
      </c>
      <c r="J52" s="33">
        <f t="shared" si="9"/>
        <v>4</v>
      </c>
      <c r="K52" s="49">
        <v>0</v>
      </c>
      <c r="L52" s="49">
        <v>0</v>
      </c>
      <c r="M52" s="33">
        <f t="shared" si="10"/>
        <v>0</v>
      </c>
      <c r="N52" s="33">
        <f t="shared" si="1"/>
        <v>0</v>
      </c>
      <c r="O52" s="33">
        <v>0</v>
      </c>
      <c r="P52" s="32">
        <v>0</v>
      </c>
      <c r="Q52" s="33">
        <f t="shared" si="2"/>
        <v>0</v>
      </c>
      <c r="R52" s="33">
        <f t="shared" si="11"/>
        <v>0</v>
      </c>
      <c r="S52" s="33">
        <f t="shared" si="3"/>
        <v>0</v>
      </c>
      <c r="T52" s="33">
        <f t="shared" si="12"/>
        <v>0</v>
      </c>
      <c r="U52" s="17">
        <v>6</v>
      </c>
      <c r="V52" s="28">
        <f t="shared" si="13"/>
        <v>6</v>
      </c>
      <c r="W52" s="28">
        <v>21</v>
      </c>
      <c r="X52" s="28">
        <f t="shared" si="4"/>
        <v>21</v>
      </c>
      <c r="Y52" s="43"/>
      <c r="Z52" s="33">
        <f t="shared" si="5"/>
        <v>1.2</v>
      </c>
      <c r="AA52" s="49">
        <f t="shared" si="14"/>
        <v>5.04</v>
      </c>
      <c r="AB52" s="38">
        <f t="shared" si="6"/>
        <v>7</v>
      </c>
      <c r="AC52" s="38">
        <f t="shared" si="15"/>
        <v>8.1999999999999993</v>
      </c>
      <c r="AD52" s="38">
        <f t="shared" si="7"/>
        <v>12.2</v>
      </c>
      <c r="AE52" s="38">
        <f t="shared" si="16"/>
        <v>12.2</v>
      </c>
      <c r="AF52" s="47" t="str">
        <f t="shared" si="17"/>
        <v>P</v>
      </c>
      <c r="AG52" s="44"/>
    </row>
    <row r="53" spans="1:33" ht="15.95" customHeight="1" x14ac:dyDescent="0.25">
      <c r="A53" s="74" t="s">
        <v>197</v>
      </c>
      <c r="B53" s="75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</row>
    <row r="54" spans="1:33" ht="15.95" customHeight="1" x14ac:dyDescent="0.25">
      <c r="A54" s="9"/>
      <c r="B54" s="10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</row>
    <row r="65" spans="1:34" ht="15.95" customHeight="1" x14ac:dyDescent="0.25">
      <c r="A65" s="79" t="s">
        <v>203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</row>
    <row r="66" spans="1:34" ht="15.95" customHeight="1" x14ac:dyDescent="0.25">
      <c r="A66" s="79" t="s">
        <v>199</v>
      </c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</row>
    <row r="67" spans="1:34" ht="15.95" customHeight="1" x14ac:dyDescent="0.25">
      <c r="A67" s="82" t="s">
        <v>183</v>
      </c>
      <c r="B67" s="82"/>
      <c r="C67" s="82"/>
      <c r="D67" s="35"/>
      <c r="E67" s="35"/>
      <c r="F67" s="35"/>
      <c r="G67" s="48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82" t="s">
        <v>182</v>
      </c>
      <c r="V67" s="82"/>
      <c r="W67" s="82"/>
      <c r="X67" s="82"/>
      <c r="Y67" s="82"/>
      <c r="Z67" s="82"/>
      <c r="AA67" s="35"/>
      <c r="AB67" s="35"/>
      <c r="AC67" s="35"/>
      <c r="AD67" s="35"/>
      <c r="AE67" s="46"/>
      <c r="AF67" s="16"/>
    </row>
    <row r="68" spans="1:34" ht="15.95" customHeight="1" x14ac:dyDescent="0.25">
      <c r="A68" s="67" t="s">
        <v>196</v>
      </c>
      <c r="B68" s="70" t="s">
        <v>0</v>
      </c>
      <c r="C68" s="70" t="s">
        <v>1</v>
      </c>
      <c r="D68" s="72" t="s">
        <v>189</v>
      </c>
      <c r="E68" s="73"/>
      <c r="F68" s="73"/>
      <c r="G68" s="73"/>
      <c r="H68" s="73"/>
      <c r="I68" s="73"/>
      <c r="J68" s="78"/>
      <c r="K68" s="72" t="s">
        <v>188</v>
      </c>
      <c r="L68" s="73"/>
      <c r="M68" s="73"/>
      <c r="N68" s="73"/>
      <c r="O68" s="73"/>
      <c r="P68" s="73"/>
      <c r="Q68" s="73"/>
      <c r="R68" s="73"/>
      <c r="S68" s="73"/>
      <c r="T68" s="73"/>
      <c r="U68" s="72" t="s">
        <v>185</v>
      </c>
      <c r="V68" s="73"/>
      <c r="W68" s="73"/>
      <c r="X68" s="73"/>
      <c r="Y68" s="42"/>
      <c r="Z68" s="72" t="s">
        <v>191</v>
      </c>
      <c r="AA68" s="73"/>
      <c r="AB68" s="73"/>
      <c r="AC68" s="78"/>
      <c r="AD68" s="67" t="s">
        <v>190</v>
      </c>
      <c r="AE68" s="67" t="s">
        <v>237</v>
      </c>
      <c r="AF68" s="67" t="s">
        <v>192</v>
      </c>
    </row>
    <row r="69" spans="1:34" ht="15.95" customHeight="1" x14ac:dyDescent="0.25">
      <c r="A69" s="68"/>
      <c r="B69" s="81"/>
      <c r="C69" s="81"/>
      <c r="D69" s="70" t="s">
        <v>200</v>
      </c>
      <c r="E69" s="70" t="s">
        <v>201</v>
      </c>
      <c r="F69" s="70" t="s">
        <v>202</v>
      </c>
      <c r="G69" s="70" t="s">
        <v>240</v>
      </c>
      <c r="H69" s="70" t="s">
        <v>190</v>
      </c>
      <c r="I69" s="70" t="s">
        <v>195</v>
      </c>
      <c r="J69" s="70" t="s">
        <v>204</v>
      </c>
      <c r="K69" s="72" t="s">
        <v>218</v>
      </c>
      <c r="L69" s="73"/>
      <c r="M69" s="78"/>
      <c r="N69" s="70" t="s">
        <v>208</v>
      </c>
      <c r="O69" s="72" t="s">
        <v>217</v>
      </c>
      <c r="P69" s="78"/>
      <c r="Q69" s="70" t="s">
        <v>213</v>
      </c>
      <c r="R69" s="70" t="s">
        <v>219</v>
      </c>
      <c r="S69" s="70" t="s">
        <v>214</v>
      </c>
      <c r="T69" s="70" t="s">
        <v>220</v>
      </c>
      <c r="U69" s="70" t="s">
        <v>186</v>
      </c>
      <c r="V69" s="70" t="s">
        <v>186</v>
      </c>
      <c r="W69" s="70" t="s">
        <v>187</v>
      </c>
      <c r="X69" s="70" t="s">
        <v>187</v>
      </c>
      <c r="Y69" s="70" t="s">
        <v>235</v>
      </c>
      <c r="Z69" s="70" t="s">
        <v>186</v>
      </c>
      <c r="AA69" s="70" t="s">
        <v>187</v>
      </c>
      <c r="AB69" s="70" t="s">
        <v>207</v>
      </c>
      <c r="AC69" s="70" t="s">
        <v>215</v>
      </c>
      <c r="AD69" s="68"/>
      <c r="AE69" s="68"/>
      <c r="AF69" s="68"/>
    </row>
    <row r="70" spans="1:34" ht="15.95" customHeight="1" x14ac:dyDescent="0.25">
      <c r="A70" s="68"/>
      <c r="B70" s="81"/>
      <c r="C70" s="81"/>
      <c r="D70" s="71"/>
      <c r="E70" s="71"/>
      <c r="F70" s="71"/>
      <c r="G70" s="71"/>
      <c r="H70" s="71"/>
      <c r="I70" s="71"/>
      <c r="J70" s="71"/>
      <c r="K70" s="37" t="s">
        <v>205</v>
      </c>
      <c r="L70" s="37" t="s">
        <v>206</v>
      </c>
      <c r="M70" s="37" t="s">
        <v>190</v>
      </c>
      <c r="N70" s="71"/>
      <c r="O70" s="37" t="s">
        <v>205</v>
      </c>
      <c r="P70" s="37" t="s">
        <v>206</v>
      </c>
      <c r="Q70" s="81"/>
      <c r="R70" s="81"/>
      <c r="S70" s="81"/>
      <c r="T70" s="81"/>
      <c r="U70" s="71"/>
      <c r="V70" s="71"/>
      <c r="W70" s="71"/>
      <c r="X70" s="71"/>
      <c r="Y70" s="71"/>
      <c r="Z70" s="71"/>
      <c r="AA70" s="71"/>
      <c r="AB70" s="71"/>
      <c r="AC70" s="71"/>
      <c r="AD70" s="69"/>
      <c r="AE70" s="69"/>
      <c r="AF70" s="68"/>
    </row>
    <row r="71" spans="1:34" ht="15.95" customHeight="1" x14ac:dyDescent="0.25">
      <c r="A71" s="69"/>
      <c r="B71" s="71"/>
      <c r="C71" s="71"/>
      <c r="D71" s="33">
        <v>7</v>
      </c>
      <c r="E71" s="33">
        <v>9</v>
      </c>
      <c r="F71" s="33">
        <v>4</v>
      </c>
      <c r="G71" s="49">
        <v>4</v>
      </c>
      <c r="H71" s="33">
        <f>D71+F71+E71+G71</f>
        <v>24</v>
      </c>
      <c r="I71" s="33">
        <v>100</v>
      </c>
      <c r="J71" s="33">
        <v>4</v>
      </c>
      <c r="K71" s="34">
        <v>1</v>
      </c>
      <c r="L71" s="34">
        <v>1</v>
      </c>
      <c r="M71" s="34">
        <v>2</v>
      </c>
      <c r="N71" s="33">
        <v>4</v>
      </c>
      <c r="O71" s="34"/>
      <c r="P71" s="34"/>
      <c r="Q71" s="71"/>
      <c r="R71" s="71"/>
      <c r="S71" s="71"/>
      <c r="T71" s="71"/>
      <c r="U71" s="36">
        <v>20</v>
      </c>
      <c r="V71" s="36">
        <v>20</v>
      </c>
      <c r="W71" s="36">
        <v>50</v>
      </c>
      <c r="X71" s="36">
        <v>50</v>
      </c>
      <c r="Y71" s="36">
        <v>10</v>
      </c>
      <c r="Z71" s="33">
        <v>4</v>
      </c>
      <c r="AA71" s="33">
        <v>12</v>
      </c>
      <c r="AB71" s="33">
        <v>12</v>
      </c>
      <c r="AC71" s="33">
        <f>Z71+AB71</f>
        <v>16</v>
      </c>
      <c r="AD71" s="33">
        <f>J71+AC71</f>
        <v>20</v>
      </c>
      <c r="AE71" s="45">
        <f>AD71</f>
        <v>20</v>
      </c>
      <c r="AF71" s="69"/>
    </row>
    <row r="72" spans="1:34" ht="15.95" customHeight="1" x14ac:dyDescent="0.25">
      <c r="A72" s="36">
        <v>46</v>
      </c>
      <c r="B72" s="19" t="s">
        <v>92</v>
      </c>
      <c r="C72" s="12" t="s">
        <v>93</v>
      </c>
      <c r="D72" s="54">
        <v>3</v>
      </c>
      <c r="E72" s="64">
        <v>8</v>
      </c>
      <c r="F72" s="62">
        <v>3</v>
      </c>
      <c r="G72" s="64">
        <v>4</v>
      </c>
      <c r="H72" s="33">
        <f>D72+F72+E72+G72</f>
        <v>18</v>
      </c>
      <c r="I72" s="33">
        <f t="shared" ref="I72:I115" si="18">H72*100/$H$71</f>
        <v>75</v>
      </c>
      <c r="J72" s="33">
        <f t="shared" ref="J72:J91" si="19">IF(I72&gt;=80,4,IF(I72&gt;=60,3,IF(I72&gt;=40,2,IF(I72&gt;=20,1,0))))</f>
        <v>3</v>
      </c>
      <c r="K72" s="33">
        <v>0</v>
      </c>
      <c r="L72" s="33">
        <v>0</v>
      </c>
      <c r="M72" s="33">
        <f t="shared" ref="M72:M91" si="20">K72+L72</f>
        <v>0</v>
      </c>
      <c r="N72" s="33">
        <f t="shared" ref="N72:N115" si="21">M72*$AJ$7</f>
        <v>0</v>
      </c>
      <c r="O72" s="33">
        <v>10</v>
      </c>
      <c r="P72" s="33">
        <v>1</v>
      </c>
      <c r="Q72" s="33">
        <v>0</v>
      </c>
      <c r="R72" s="33">
        <f t="shared" ref="R72:R91" si="22">IF(Q72&lt;0,0,Q72)</f>
        <v>0</v>
      </c>
      <c r="S72" s="33">
        <f t="shared" ref="S72:S115" si="23">L72*$AJ$7-P72*$AJ$9</f>
        <v>0</v>
      </c>
      <c r="T72" s="33">
        <f t="shared" ref="T72:T91" si="24">IF(S72&lt;0,0,S72)</f>
        <v>0</v>
      </c>
      <c r="U72" s="33">
        <v>5.5</v>
      </c>
      <c r="V72" s="33">
        <f t="shared" ref="V72:V91" si="25">IF(U72="A",0,U72)</f>
        <v>5.5</v>
      </c>
      <c r="W72" s="33">
        <v>23</v>
      </c>
      <c r="X72" s="33">
        <v>23</v>
      </c>
      <c r="Y72" s="43"/>
      <c r="Z72" s="33">
        <f>V72*$Z$71/$V$71</f>
        <v>1.1000000000000001</v>
      </c>
      <c r="AA72" s="33">
        <f>X72*$AA$71/$X$71</f>
        <v>5.52</v>
      </c>
      <c r="AB72" s="38">
        <f t="shared" ref="AB72:AB77" si="26">X72*$AB$71/$AJ$8</f>
        <v>7.666666666666667</v>
      </c>
      <c r="AC72" s="38">
        <f t="shared" ref="AC72:AC115" si="27">Z72+AB72</f>
        <v>8.7666666666666675</v>
      </c>
      <c r="AD72" s="38">
        <f t="shared" ref="AD72:AD115" si="28">J72+AC72</f>
        <v>11.766666666666667</v>
      </c>
      <c r="AE72" s="38">
        <f>AD72</f>
        <v>11.766666666666667</v>
      </c>
      <c r="AF72" s="33" t="str">
        <f>IF(AE72&lt;8,"F","P")</f>
        <v>P</v>
      </c>
      <c r="AG72" s="44"/>
    </row>
    <row r="73" spans="1:34" ht="15.95" customHeight="1" x14ac:dyDescent="0.25">
      <c r="A73" s="36">
        <v>47</v>
      </c>
      <c r="B73" s="19" t="s">
        <v>94</v>
      </c>
      <c r="C73" s="12" t="s">
        <v>95</v>
      </c>
      <c r="D73" s="54">
        <v>7</v>
      </c>
      <c r="E73" s="64">
        <v>7</v>
      </c>
      <c r="F73" s="62">
        <v>2</v>
      </c>
      <c r="G73" s="49">
        <v>4</v>
      </c>
      <c r="H73" s="49">
        <f t="shared" ref="H73:H115" si="29">D73+F73+E73+G73</f>
        <v>20</v>
      </c>
      <c r="I73" s="33">
        <f t="shared" si="18"/>
        <v>83.333333333333329</v>
      </c>
      <c r="J73" s="33">
        <f t="shared" si="19"/>
        <v>4</v>
      </c>
      <c r="K73" s="49">
        <v>0</v>
      </c>
      <c r="L73" s="49">
        <v>0</v>
      </c>
      <c r="M73" s="33">
        <f t="shared" si="20"/>
        <v>0</v>
      </c>
      <c r="N73" s="33">
        <f t="shared" si="21"/>
        <v>0</v>
      </c>
      <c r="O73" s="33">
        <v>0</v>
      </c>
      <c r="P73" s="33">
        <v>1</v>
      </c>
      <c r="Q73" s="33">
        <f t="shared" ref="Q73:Q115" si="30">K73*$AJ$7-O73*$AJ$9</f>
        <v>0</v>
      </c>
      <c r="R73" s="33">
        <f t="shared" si="22"/>
        <v>0</v>
      </c>
      <c r="S73" s="33">
        <f t="shared" si="23"/>
        <v>0</v>
      </c>
      <c r="T73" s="33">
        <f t="shared" si="24"/>
        <v>0</v>
      </c>
      <c r="U73" s="33">
        <v>5.5</v>
      </c>
      <c r="V73" s="33">
        <f t="shared" si="25"/>
        <v>5.5</v>
      </c>
      <c r="W73" s="33" t="s">
        <v>184</v>
      </c>
      <c r="X73" s="33">
        <f t="shared" ref="X73:X115" si="31">IF(W73="A",0,W73)</f>
        <v>0</v>
      </c>
      <c r="Y73" s="43"/>
      <c r="Z73" s="49">
        <f t="shared" ref="Z73:Z115" si="32">V73*$Z$71/$V$71</f>
        <v>1.1000000000000001</v>
      </c>
      <c r="AA73" s="49">
        <f t="shared" ref="AA73:AA115" si="33">X73*$AA$71/$X$71</f>
        <v>0</v>
      </c>
      <c r="AB73" s="38">
        <f t="shared" si="26"/>
        <v>0</v>
      </c>
      <c r="AC73" s="38">
        <f t="shared" si="27"/>
        <v>1.1000000000000001</v>
      </c>
      <c r="AD73" s="38">
        <f t="shared" si="28"/>
        <v>5.0999999999999996</v>
      </c>
      <c r="AE73" s="66">
        <f t="shared" ref="AE73:AE115" si="34">AD73</f>
        <v>5.0999999999999996</v>
      </c>
      <c r="AF73" s="47" t="str">
        <f t="shared" ref="AF73:AF115" si="35">IF(AE73&lt;8,"F","P")</f>
        <v>F</v>
      </c>
      <c r="AG73" s="44"/>
    </row>
    <row r="74" spans="1:34" ht="15.95" customHeight="1" x14ac:dyDescent="0.25">
      <c r="A74" s="36">
        <v>48</v>
      </c>
      <c r="B74" s="19" t="s">
        <v>96</v>
      </c>
      <c r="C74" s="12" t="s">
        <v>97</v>
      </c>
      <c r="D74" s="54">
        <v>4</v>
      </c>
      <c r="E74" s="64">
        <v>6</v>
      </c>
      <c r="F74" s="62">
        <v>2</v>
      </c>
      <c r="G74" s="64">
        <v>4</v>
      </c>
      <c r="H74" s="49">
        <f t="shared" si="29"/>
        <v>16</v>
      </c>
      <c r="I74" s="33">
        <f t="shared" si="18"/>
        <v>66.666666666666671</v>
      </c>
      <c r="J74" s="33">
        <f t="shared" si="19"/>
        <v>3</v>
      </c>
      <c r="K74" s="49">
        <v>0</v>
      </c>
      <c r="L74" s="49">
        <v>0</v>
      </c>
      <c r="M74" s="33">
        <f t="shared" si="20"/>
        <v>0</v>
      </c>
      <c r="N74" s="33">
        <f t="shared" si="21"/>
        <v>0</v>
      </c>
      <c r="O74" s="33">
        <v>0</v>
      </c>
      <c r="P74" s="33">
        <v>1</v>
      </c>
      <c r="Q74" s="33">
        <f t="shared" si="30"/>
        <v>0</v>
      </c>
      <c r="R74" s="33">
        <f t="shared" si="22"/>
        <v>0</v>
      </c>
      <c r="S74" s="33">
        <f t="shared" si="23"/>
        <v>0</v>
      </c>
      <c r="T74" s="33">
        <f t="shared" si="24"/>
        <v>0</v>
      </c>
      <c r="U74" s="33">
        <v>3</v>
      </c>
      <c r="V74" s="33">
        <f t="shared" si="25"/>
        <v>3</v>
      </c>
      <c r="W74" s="33">
        <v>6.5</v>
      </c>
      <c r="X74" s="33">
        <f t="shared" si="31"/>
        <v>6.5</v>
      </c>
      <c r="Y74" s="43"/>
      <c r="Z74" s="49">
        <f t="shared" si="32"/>
        <v>0.6</v>
      </c>
      <c r="AA74" s="49">
        <f t="shared" si="33"/>
        <v>1.56</v>
      </c>
      <c r="AB74" s="38">
        <f t="shared" si="26"/>
        <v>2.1666666666666665</v>
      </c>
      <c r="AC74" s="38">
        <f t="shared" si="27"/>
        <v>2.7666666666666666</v>
      </c>
      <c r="AD74" s="38">
        <f t="shared" si="28"/>
        <v>5.7666666666666666</v>
      </c>
      <c r="AE74" s="38">
        <f t="shared" si="34"/>
        <v>5.7666666666666666</v>
      </c>
      <c r="AF74" s="47" t="str">
        <f t="shared" si="35"/>
        <v>F</v>
      </c>
      <c r="AG74" s="44"/>
    </row>
    <row r="75" spans="1:34" ht="15.95" customHeight="1" x14ac:dyDescent="0.25">
      <c r="A75" s="36">
        <v>49</v>
      </c>
      <c r="B75" s="19" t="s">
        <v>98</v>
      </c>
      <c r="C75" s="12" t="s">
        <v>99</v>
      </c>
      <c r="D75" s="54">
        <v>7</v>
      </c>
      <c r="E75" s="64">
        <v>5</v>
      </c>
      <c r="F75" s="62">
        <v>3</v>
      </c>
      <c r="G75" s="49">
        <v>4</v>
      </c>
      <c r="H75" s="49">
        <f t="shared" si="29"/>
        <v>19</v>
      </c>
      <c r="I75" s="33">
        <f t="shared" si="18"/>
        <v>79.166666666666671</v>
      </c>
      <c r="J75" s="33">
        <f t="shared" si="19"/>
        <v>3</v>
      </c>
      <c r="K75" s="49">
        <v>0</v>
      </c>
      <c r="L75" s="49">
        <v>0</v>
      </c>
      <c r="M75" s="33">
        <f t="shared" si="20"/>
        <v>0</v>
      </c>
      <c r="N75" s="33">
        <f t="shared" si="21"/>
        <v>0</v>
      </c>
      <c r="O75" s="33">
        <v>0</v>
      </c>
      <c r="P75" s="33">
        <v>1</v>
      </c>
      <c r="Q75" s="33">
        <f t="shared" si="30"/>
        <v>0</v>
      </c>
      <c r="R75" s="33">
        <f t="shared" si="22"/>
        <v>0</v>
      </c>
      <c r="S75" s="33">
        <f t="shared" si="23"/>
        <v>0</v>
      </c>
      <c r="T75" s="33">
        <f t="shared" si="24"/>
        <v>0</v>
      </c>
      <c r="U75" s="33">
        <v>3</v>
      </c>
      <c r="V75" s="33">
        <f t="shared" si="25"/>
        <v>3</v>
      </c>
      <c r="W75" s="33">
        <v>4</v>
      </c>
      <c r="X75" s="33">
        <f t="shared" si="31"/>
        <v>4</v>
      </c>
      <c r="Y75" s="43"/>
      <c r="Z75" s="49">
        <f t="shared" si="32"/>
        <v>0.6</v>
      </c>
      <c r="AA75" s="49">
        <f t="shared" si="33"/>
        <v>0.96</v>
      </c>
      <c r="AB75" s="38">
        <f t="shared" si="26"/>
        <v>1.3333333333333333</v>
      </c>
      <c r="AC75" s="38">
        <f t="shared" si="27"/>
        <v>1.9333333333333331</v>
      </c>
      <c r="AD75" s="38">
        <f t="shared" si="28"/>
        <v>4.9333333333333336</v>
      </c>
      <c r="AE75" s="66">
        <f t="shared" si="34"/>
        <v>4.9333333333333336</v>
      </c>
      <c r="AF75" s="47" t="str">
        <f t="shared" si="35"/>
        <v>F</v>
      </c>
      <c r="AG75" s="44"/>
    </row>
    <row r="76" spans="1:34" ht="15.95" customHeight="1" x14ac:dyDescent="0.25">
      <c r="A76" s="36">
        <v>50</v>
      </c>
      <c r="B76" s="19" t="s">
        <v>100</v>
      </c>
      <c r="C76" s="12" t="s">
        <v>101</v>
      </c>
      <c r="D76" s="54">
        <v>0</v>
      </c>
      <c r="E76" s="64">
        <v>2</v>
      </c>
      <c r="F76" s="62">
        <v>2</v>
      </c>
      <c r="G76" s="64">
        <v>4</v>
      </c>
      <c r="H76" s="49">
        <f t="shared" si="29"/>
        <v>8</v>
      </c>
      <c r="I76" s="33">
        <f t="shared" si="18"/>
        <v>33.333333333333336</v>
      </c>
      <c r="J76" s="33">
        <f t="shared" si="19"/>
        <v>1</v>
      </c>
      <c r="K76" s="49">
        <v>0</v>
      </c>
      <c r="L76" s="49">
        <v>0</v>
      </c>
      <c r="M76" s="33">
        <f t="shared" si="20"/>
        <v>0</v>
      </c>
      <c r="N76" s="33">
        <f t="shared" si="21"/>
        <v>0</v>
      </c>
      <c r="O76" s="33">
        <v>0</v>
      </c>
      <c r="P76" s="32">
        <v>1</v>
      </c>
      <c r="Q76" s="33">
        <f t="shared" si="30"/>
        <v>0</v>
      </c>
      <c r="R76" s="33">
        <f t="shared" si="22"/>
        <v>0</v>
      </c>
      <c r="S76" s="33">
        <f t="shared" si="23"/>
        <v>0</v>
      </c>
      <c r="T76" s="33">
        <f t="shared" si="24"/>
        <v>0</v>
      </c>
      <c r="U76" s="17">
        <v>0</v>
      </c>
      <c r="V76" s="28">
        <f t="shared" si="25"/>
        <v>0</v>
      </c>
      <c r="W76" s="28">
        <v>3</v>
      </c>
      <c r="X76" s="28">
        <f t="shared" si="31"/>
        <v>3</v>
      </c>
      <c r="Y76" s="43">
        <v>3</v>
      </c>
      <c r="Z76" s="49">
        <f t="shared" si="32"/>
        <v>0</v>
      </c>
      <c r="AA76" s="49">
        <f t="shared" si="33"/>
        <v>0.72</v>
      </c>
      <c r="AB76" s="38">
        <f t="shared" si="26"/>
        <v>1</v>
      </c>
      <c r="AC76" s="38">
        <f t="shared" si="27"/>
        <v>1</v>
      </c>
      <c r="AD76" s="38">
        <f t="shared" si="28"/>
        <v>2</v>
      </c>
      <c r="AE76" s="38">
        <f t="shared" si="34"/>
        <v>2</v>
      </c>
      <c r="AF76" s="47" t="str">
        <f t="shared" si="35"/>
        <v>F</v>
      </c>
      <c r="AG76" s="44"/>
      <c r="AH76" s="1">
        <v>8</v>
      </c>
    </row>
    <row r="77" spans="1:34" ht="15.95" customHeight="1" x14ac:dyDescent="0.25">
      <c r="A77" s="36">
        <v>51</v>
      </c>
      <c r="B77" s="19" t="s">
        <v>102</v>
      </c>
      <c r="C77" s="12" t="s">
        <v>103</v>
      </c>
      <c r="D77" s="54">
        <v>3</v>
      </c>
      <c r="E77" s="64">
        <v>5</v>
      </c>
      <c r="F77" s="62">
        <v>1</v>
      </c>
      <c r="G77" s="49">
        <v>4</v>
      </c>
      <c r="H77" s="49">
        <f t="shared" si="29"/>
        <v>13</v>
      </c>
      <c r="I77" s="33">
        <f t="shared" si="18"/>
        <v>54.166666666666664</v>
      </c>
      <c r="J77" s="33">
        <f t="shared" si="19"/>
        <v>2</v>
      </c>
      <c r="K77" s="49">
        <v>0</v>
      </c>
      <c r="L77" s="49">
        <v>0</v>
      </c>
      <c r="M77" s="33">
        <f t="shared" si="20"/>
        <v>0</v>
      </c>
      <c r="N77" s="33">
        <f t="shared" si="21"/>
        <v>0</v>
      </c>
      <c r="O77" s="33">
        <v>0</v>
      </c>
      <c r="P77" s="32">
        <v>1</v>
      </c>
      <c r="Q77" s="33">
        <f t="shared" si="30"/>
        <v>0</v>
      </c>
      <c r="R77" s="33">
        <f t="shared" si="22"/>
        <v>0</v>
      </c>
      <c r="S77" s="33">
        <f t="shared" si="23"/>
        <v>0</v>
      </c>
      <c r="T77" s="33">
        <f t="shared" si="24"/>
        <v>0</v>
      </c>
      <c r="U77" s="17">
        <v>2.5</v>
      </c>
      <c r="V77" s="28">
        <f t="shared" si="25"/>
        <v>2.5</v>
      </c>
      <c r="W77" s="28">
        <v>3</v>
      </c>
      <c r="X77" s="28">
        <f t="shared" si="31"/>
        <v>3</v>
      </c>
      <c r="Y77" s="43"/>
      <c r="Z77" s="49">
        <f t="shared" si="32"/>
        <v>0.5</v>
      </c>
      <c r="AA77" s="49">
        <f t="shared" si="33"/>
        <v>0.72</v>
      </c>
      <c r="AB77" s="38">
        <f t="shared" si="26"/>
        <v>1</v>
      </c>
      <c r="AC77" s="38">
        <f t="shared" si="27"/>
        <v>1.5</v>
      </c>
      <c r="AD77" s="38">
        <f t="shared" si="28"/>
        <v>3.5</v>
      </c>
      <c r="AE77" s="66">
        <f t="shared" si="34"/>
        <v>3.5</v>
      </c>
      <c r="AF77" s="47" t="str">
        <f t="shared" si="35"/>
        <v>F</v>
      </c>
      <c r="AG77" s="44"/>
    </row>
    <row r="78" spans="1:34" ht="15.95" customHeight="1" x14ac:dyDescent="0.25">
      <c r="A78" s="36">
        <v>52</v>
      </c>
      <c r="B78" s="19" t="s">
        <v>104</v>
      </c>
      <c r="C78" s="12" t="s">
        <v>105</v>
      </c>
      <c r="D78" s="54">
        <v>6</v>
      </c>
      <c r="E78" s="64">
        <v>4</v>
      </c>
      <c r="F78" s="62">
        <v>3</v>
      </c>
      <c r="G78" s="64">
        <v>4</v>
      </c>
      <c r="H78" s="49">
        <f t="shared" si="29"/>
        <v>17</v>
      </c>
      <c r="I78" s="33">
        <f t="shared" si="18"/>
        <v>70.833333333333329</v>
      </c>
      <c r="J78" s="33">
        <f t="shared" si="19"/>
        <v>3</v>
      </c>
      <c r="K78" s="49">
        <v>0</v>
      </c>
      <c r="L78" s="49">
        <v>0</v>
      </c>
      <c r="M78" s="33">
        <f t="shared" si="20"/>
        <v>0</v>
      </c>
      <c r="N78" s="33">
        <f t="shared" si="21"/>
        <v>0</v>
      </c>
      <c r="O78" s="33">
        <v>4</v>
      </c>
      <c r="P78" s="32">
        <v>1</v>
      </c>
      <c r="Q78" s="33">
        <f t="shared" si="30"/>
        <v>0</v>
      </c>
      <c r="R78" s="33">
        <f t="shared" si="22"/>
        <v>0</v>
      </c>
      <c r="S78" s="33">
        <f t="shared" si="23"/>
        <v>0</v>
      </c>
      <c r="T78" s="33">
        <f t="shared" si="24"/>
        <v>0</v>
      </c>
      <c r="U78" s="17" t="s">
        <v>184</v>
      </c>
      <c r="V78" s="28">
        <f t="shared" si="25"/>
        <v>0</v>
      </c>
      <c r="W78" s="28">
        <v>10</v>
      </c>
      <c r="X78" s="28">
        <f t="shared" si="31"/>
        <v>10</v>
      </c>
      <c r="Y78" s="43"/>
      <c r="Z78" s="49">
        <f t="shared" si="32"/>
        <v>0</v>
      </c>
      <c r="AA78" s="49">
        <f t="shared" si="33"/>
        <v>2.4</v>
      </c>
      <c r="AB78" s="38">
        <f t="shared" ref="AB78:AB114" si="36">X78*$AB$71/$AJ$8</f>
        <v>3.3333333333333335</v>
      </c>
      <c r="AC78" s="38">
        <f t="shared" si="27"/>
        <v>3.3333333333333335</v>
      </c>
      <c r="AD78" s="38">
        <f t="shared" si="28"/>
        <v>6.3333333333333339</v>
      </c>
      <c r="AE78" s="38">
        <f t="shared" si="34"/>
        <v>6.3333333333333339</v>
      </c>
      <c r="AF78" s="47" t="str">
        <f t="shared" si="35"/>
        <v>F</v>
      </c>
      <c r="AG78" s="44"/>
    </row>
    <row r="79" spans="1:34" ht="15.95" customHeight="1" x14ac:dyDescent="0.25">
      <c r="A79" s="36">
        <v>53</v>
      </c>
      <c r="B79" s="19" t="s">
        <v>106</v>
      </c>
      <c r="C79" s="12" t="s">
        <v>107</v>
      </c>
      <c r="D79" s="54">
        <v>2</v>
      </c>
      <c r="E79" s="64">
        <v>5</v>
      </c>
      <c r="F79" s="62">
        <v>4</v>
      </c>
      <c r="G79" s="49">
        <v>4</v>
      </c>
      <c r="H79" s="49">
        <f t="shared" si="29"/>
        <v>15</v>
      </c>
      <c r="I79" s="33">
        <f t="shared" si="18"/>
        <v>62.5</v>
      </c>
      <c r="J79" s="33">
        <f t="shared" si="19"/>
        <v>3</v>
      </c>
      <c r="K79" s="49">
        <v>0</v>
      </c>
      <c r="L79" s="49">
        <v>0</v>
      </c>
      <c r="M79" s="33">
        <f t="shared" si="20"/>
        <v>0</v>
      </c>
      <c r="N79" s="33">
        <f t="shared" si="21"/>
        <v>0</v>
      </c>
      <c r="O79" s="33">
        <v>0</v>
      </c>
      <c r="P79" s="32">
        <v>0</v>
      </c>
      <c r="Q79" s="33">
        <f t="shared" si="30"/>
        <v>0</v>
      </c>
      <c r="R79" s="33">
        <f t="shared" si="22"/>
        <v>0</v>
      </c>
      <c r="S79" s="33">
        <f t="shared" si="23"/>
        <v>0</v>
      </c>
      <c r="T79" s="33">
        <f t="shared" si="24"/>
        <v>0</v>
      </c>
      <c r="U79" s="17">
        <v>6</v>
      </c>
      <c r="V79" s="28">
        <f t="shared" si="25"/>
        <v>6</v>
      </c>
      <c r="W79" s="28">
        <v>7</v>
      </c>
      <c r="X79" s="28">
        <f t="shared" si="31"/>
        <v>7</v>
      </c>
      <c r="Y79" s="43"/>
      <c r="Z79" s="49">
        <f t="shared" si="32"/>
        <v>1.2</v>
      </c>
      <c r="AA79" s="49">
        <f t="shared" si="33"/>
        <v>1.68</v>
      </c>
      <c r="AB79" s="38">
        <f t="shared" si="36"/>
        <v>2.3333333333333335</v>
      </c>
      <c r="AC79" s="38">
        <f t="shared" si="27"/>
        <v>3.5333333333333332</v>
      </c>
      <c r="AD79" s="38">
        <f t="shared" si="28"/>
        <v>6.5333333333333332</v>
      </c>
      <c r="AE79" s="66">
        <f t="shared" si="34"/>
        <v>6.5333333333333332</v>
      </c>
      <c r="AF79" s="47" t="str">
        <f t="shared" si="35"/>
        <v>F</v>
      </c>
      <c r="AG79" s="44"/>
    </row>
    <row r="80" spans="1:34" ht="15.95" customHeight="1" x14ac:dyDescent="0.25">
      <c r="A80" s="36">
        <v>54</v>
      </c>
      <c r="B80" s="19" t="s">
        <v>108</v>
      </c>
      <c r="C80" s="12" t="s">
        <v>109</v>
      </c>
      <c r="D80" s="54">
        <v>6</v>
      </c>
      <c r="E80" s="64">
        <v>3</v>
      </c>
      <c r="F80" s="62">
        <v>4</v>
      </c>
      <c r="G80" s="64">
        <v>4</v>
      </c>
      <c r="H80" s="49">
        <f t="shared" si="29"/>
        <v>17</v>
      </c>
      <c r="I80" s="33">
        <f t="shared" si="18"/>
        <v>70.833333333333329</v>
      </c>
      <c r="J80" s="33">
        <f t="shared" si="19"/>
        <v>3</v>
      </c>
      <c r="K80" s="49">
        <v>0</v>
      </c>
      <c r="L80" s="49">
        <v>0</v>
      </c>
      <c r="M80" s="33">
        <f t="shared" si="20"/>
        <v>0</v>
      </c>
      <c r="N80" s="33">
        <f t="shared" si="21"/>
        <v>0</v>
      </c>
      <c r="O80" s="33">
        <v>1</v>
      </c>
      <c r="P80" s="32">
        <v>1</v>
      </c>
      <c r="Q80" s="33">
        <f t="shared" si="30"/>
        <v>0</v>
      </c>
      <c r="R80" s="33">
        <f t="shared" si="22"/>
        <v>0</v>
      </c>
      <c r="S80" s="33">
        <f t="shared" si="23"/>
        <v>0</v>
      </c>
      <c r="T80" s="33">
        <f t="shared" si="24"/>
        <v>0</v>
      </c>
      <c r="U80" s="17" t="s">
        <v>184</v>
      </c>
      <c r="V80" s="28">
        <f t="shared" si="25"/>
        <v>0</v>
      </c>
      <c r="W80" s="28">
        <v>9</v>
      </c>
      <c r="X80" s="28">
        <f t="shared" si="31"/>
        <v>9</v>
      </c>
      <c r="Y80" s="43"/>
      <c r="Z80" s="49">
        <f t="shared" si="32"/>
        <v>0</v>
      </c>
      <c r="AA80" s="49">
        <f t="shared" si="33"/>
        <v>2.16</v>
      </c>
      <c r="AB80" s="38">
        <f t="shared" si="36"/>
        <v>3</v>
      </c>
      <c r="AC80" s="38">
        <f t="shared" si="27"/>
        <v>3</v>
      </c>
      <c r="AD80" s="38">
        <f t="shared" si="28"/>
        <v>6</v>
      </c>
      <c r="AE80" s="38">
        <f t="shared" si="34"/>
        <v>6</v>
      </c>
      <c r="AF80" s="47" t="str">
        <f t="shared" si="35"/>
        <v>F</v>
      </c>
      <c r="AG80" s="44"/>
    </row>
    <row r="81" spans="1:33" ht="15.95" customHeight="1" x14ac:dyDescent="0.25">
      <c r="A81" s="36">
        <v>55</v>
      </c>
      <c r="B81" s="19" t="s">
        <v>110</v>
      </c>
      <c r="C81" s="12" t="s">
        <v>111</v>
      </c>
      <c r="D81" s="54">
        <v>2</v>
      </c>
      <c r="E81" s="64">
        <v>3</v>
      </c>
      <c r="F81" s="62">
        <v>3</v>
      </c>
      <c r="G81" s="49">
        <v>4</v>
      </c>
      <c r="H81" s="49">
        <f t="shared" si="29"/>
        <v>12</v>
      </c>
      <c r="I81" s="33">
        <f t="shared" si="18"/>
        <v>50</v>
      </c>
      <c r="J81" s="33">
        <f t="shared" si="19"/>
        <v>2</v>
      </c>
      <c r="K81" s="49">
        <v>0</v>
      </c>
      <c r="L81" s="49">
        <v>0</v>
      </c>
      <c r="M81" s="33">
        <f t="shared" si="20"/>
        <v>0</v>
      </c>
      <c r="N81" s="33">
        <f t="shared" si="21"/>
        <v>0</v>
      </c>
      <c r="O81" s="33">
        <v>0</v>
      </c>
      <c r="P81" s="32">
        <v>2</v>
      </c>
      <c r="Q81" s="33">
        <f t="shared" si="30"/>
        <v>0</v>
      </c>
      <c r="R81" s="33">
        <f t="shared" si="22"/>
        <v>0</v>
      </c>
      <c r="S81" s="33">
        <f t="shared" si="23"/>
        <v>0</v>
      </c>
      <c r="T81" s="33">
        <f t="shared" si="24"/>
        <v>0</v>
      </c>
      <c r="U81" s="17">
        <v>0.5</v>
      </c>
      <c r="V81" s="28">
        <f t="shared" si="25"/>
        <v>0.5</v>
      </c>
      <c r="W81" s="28">
        <v>1</v>
      </c>
      <c r="X81" s="28">
        <f t="shared" si="31"/>
        <v>1</v>
      </c>
      <c r="Y81" s="43"/>
      <c r="Z81" s="49">
        <f t="shared" si="32"/>
        <v>0.1</v>
      </c>
      <c r="AA81" s="49">
        <f t="shared" si="33"/>
        <v>0.24</v>
      </c>
      <c r="AB81" s="38">
        <f t="shared" si="36"/>
        <v>0.33333333333333331</v>
      </c>
      <c r="AC81" s="38">
        <f t="shared" si="27"/>
        <v>0.43333333333333335</v>
      </c>
      <c r="AD81" s="38">
        <f t="shared" si="28"/>
        <v>2.4333333333333336</v>
      </c>
      <c r="AE81" s="66">
        <f t="shared" si="34"/>
        <v>2.4333333333333336</v>
      </c>
      <c r="AF81" s="47" t="str">
        <f t="shared" si="35"/>
        <v>F</v>
      </c>
      <c r="AG81" s="44"/>
    </row>
    <row r="82" spans="1:33" ht="15.95" customHeight="1" x14ac:dyDescent="0.25">
      <c r="A82" s="36">
        <v>56</v>
      </c>
      <c r="B82" s="19" t="s">
        <v>112</v>
      </c>
      <c r="C82" s="12" t="s">
        <v>113</v>
      </c>
      <c r="D82" s="54">
        <v>5</v>
      </c>
      <c r="E82" s="64">
        <v>3</v>
      </c>
      <c r="F82" s="62">
        <v>2</v>
      </c>
      <c r="G82" s="64">
        <v>4</v>
      </c>
      <c r="H82" s="49">
        <f t="shared" si="29"/>
        <v>14</v>
      </c>
      <c r="I82" s="33">
        <f t="shared" si="18"/>
        <v>58.333333333333336</v>
      </c>
      <c r="J82" s="33">
        <f t="shared" si="19"/>
        <v>2</v>
      </c>
      <c r="K82" s="49">
        <v>0</v>
      </c>
      <c r="L82" s="49">
        <v>0</v>
      </c>
      <c r="M82" s="33">
        <f t="shared" si="20"/>
        <v>0</v>
      </c>
      <c r="N82" s="33">
        <f t="shared" si="21"/>
        <v>0</v>
      </c>
      <c r="O82" s="33">
        <v>0</v>
      </c>
      <c r="P82" s="32">
        <v>0</v>
      </c>
      <c r="Q82" s="33">
        <f t="shared" si="30"/>
        <v>0</v>
      </c>
      <c r="R82" s="33">
        <f t="shared" si="22"/>
        <v>0</v>
      </c>
      <c r="S82" s="33">
        <f t="shared" si="23"/>
        <v>0</v>
      </c>
      <c r="T82" s="33">
        <f t="shared" si="24"/>
        <v>0</v>
      </c>
      <c r="U82" s="17">
        <v>0</v>
      </c>
      <c r="V82" s="28">
        <f t="shared" si="25"/>
        <v>0</v>
      </c>
      <c r="W82" s="28">
        <v>1</v>
      </c>
      <c r="X82" s="28">
        <f t="shared" si="31"/>
        <v>1</v>
      </c>
      <c r="Y82" s="43"/>
      <c r="Z82" s="49">
        <f t="shared" si="32"/>
        <v>0</v>
      </c>
      <c r="AA82" s="49">
        <f t="shared" si="33"/>
        <v>0.24</v>
      </c>
      <c r="AB82" s="38">
        <f t="shared" si="36"/>
        <v>0.33333333333333331</v>
      </c>
      <c r="AC82" s="38">
        <f t="shared" si="27"/>
        <v>0.33333333333333331</v>
      </c>
      <c r="AD82" s="38">
        <f t="shared" si="28"/>
        <v>2.3333333333333335</v>
      </c>
      <c r="AE82" s="38">
        <f t="shared" si="34"/>
        <v>2.3333333333333335</v>
      </c>
      <c r="AF82" s="47" t="str">
        <f t="shared" si="35"/>
        <v>F</v>
      </c>
      <c r="AG82" s="44"/>
    </row>
    <row r="83" spans="1:33" ht="15.95" customHeight="1" x14ac:dyDescent="0.25">
      <c r="A83" s="36">
        <v>57</v>
      </c>
      <c r="B83" s="19" t="s">
        <v>114</v>
      </c>
      <c r="C83" s="13" t="s">
        <v>115</v>
      </c>
      <c r="D83" s="54">
        <v>6</v>
      </c>
      <c r="E83" s="64">
        <v>6</v>
      </c>
      <c r="F83" s="62">
        <v>3</v>
      </c>
      <c r="G83" s="49">
        <v>4</v>
      </c>
      <c r="H83" s="49">
        <f t="shared" si="29"/>
        <v>19</v>
      </c>
      <c r="I83" s="33">
        <f t="shared" si="18"/>
        <v>79.166666666666671</v>
      </c>
      <c r="J83" s="33">
        <f t="shared" si="19"/>
        <v>3</v>
      </c>
      <c r="K83" s="49">
        <v>0</v>
      </c>
      <c r="L83" s="49">
        <v>0</v>
      </c>
      <c r="M83" s="33">
        <f t="shared" si="20"/>
        <v>0</v>
      </c>
      <c r="N83" s="33">
        <f t="shared" si="21"/>
        <v>0</v>
      </c>
      <c r="O83" s="33">
        <v>0</v>
      </c>
      <c r="P83" s="32">
        <v>1</v>
      </c>
      <c r="Q83" s="33">
        <f t="shared" si="30"/>
        <v>0</v>
      </c>
      <c r="R83" s="33">
        <f t="shared" si="22"/>
        <v>0</v>
      </c>
      <c r="S83" s="33">
        <f t="shared" si="23"/>
        <v>0</v>
      </c>
      <c r="T83" s="33">
        <f t="shared" si="24"/>
        <v>0</v>
      </c>
      <c r="U83" s="17" t="s">
        <v>184</v>
      </c>
      <c r="V83" s="28">
        <f t="shared" si="25"/>
        <v>0</v>
      </c>
      <c r="W83" s="28">
        <v>17</v>
      </c>
      <c r="X83" s="28">
        <f t="shared" si="31"/>
        <v>17</v>
      </c>
      <c r="Y83" s="43">
        <v>3</v>
      </c>
      <c r="Z83" s="49">
        <f t="shared" si="32"/>
        <v>0</v>
      </c>
      <c r="AA83" s="49">
        <f t="shared" si="33"/>
        <v>4.08</v>
      </c>
      <c r="AB83" s="38">
        <f t="shared" si="36"/>
        <v>5.666666666666667</v>
      </c>
      <c r="AC83" s="38">
        <f t="shared" si="27"/>
        <v>5.666666666666667</v>
      </c>
      <c r="AD83" s="38">
        <f t="shared" si="28"/>
        <v>8.6666666666666679</v>
      </c>
      <c r="AE83" s="66">
        <f t="shared" si="34"/>
        <v>8.6666666666666679</v>
      </c>
      <c r="AF83" s="47" t="str">
        <f t="shared" si="35"/>
        <v>P</v>
      </c>
      <c r="AG83" s="44"/>
    </row>
    <row r="84" spans="1:33" ht="15.95" customHeight="1" x14ac:dyDescent="0.25">
      <c r="A84" s="36">
        <v>58</v>
      </c>
      <c r="B84" s="19" t="s">
        <v>116</v>
      </c>
      <c r="C84" s="12" t="s">
        <v>117</v>
      </c>
      <c r="D84" s="54">
        <v>4</v>
      </c>
      <c r="E84" s="64">
        <v>6</v>
      </c>
      <c r="F84" s="62">
        <v>4</v>
      </c>
      <c r="G84" s="64">
        <v>4</v>
      </c>
      <c r="H84" s="49">
        <f t="shared" si="29"/>
        <v>18</v>
      </c>
      <c r="I84" s="33">
        <f t="shared" si="18"/>
        <v>75</v>
      </c>
      <c r="J84" s="33">
        <f t="shared" si="19"/>
        <v>3</v>
      </c>
      <c r="K84" s="49">
        <v>0</v>
      </c>
      <c r="L84" s="49">
        <v>0</v>
      </c>
      <c r="M84" s="33">
        <f t="shared" si="20"/>
        <v>0</v>
      </c>
      <c r="N84" s="33">
        <f t="shared" si="21"/>
        <v>0</v>
      </c>
      <c r="O84" s="33">
        <v>0</v>
      </c>
      <c r="P84" s="32">
        <v>0</v>
      </c>
      <c r="Q84" s="33">
        <f t="shared" si="30"/>
        <v>0</v>
      </c>
      <c r="R84" s="33">
        <f t="shared" si="22"/>
        <v>0</v>
      </c>
      <c r="S84" s="33">
        <f t="shared" si="23"/>
        <v>0</v>
      </c>
      <c r="T84" s="33">
        <f t="shared" si="24"/>
        <v>0</v>
      </c>
      <c r="U84" s="17">
        <v>9</v>
      </c>
      <c r="V84" s="28">
        <f t="shared" si="25"/>
        <v>9</v>
      </c>
      <c r="W84" s="28">
        <v>20</v>
      </c>
      <c r="X84" s="28">
        <f t="shared" si="31"/>
        <v>20</v>
      </c>
      <c r="Y84" s="43"/>
      <c r="Z84" s="49">
        <f t="shared" si="32"/>
        <v>1.8</v>
      </c>
      <c r="AA84" s="49">
        <f t="shared" si="33"/>
        <v>4.8</v>
      </c>
      <c r="AB84" s="38">
        <f t="shared" si="36"/>
        <v>6.666666666666667</v>
      </c>
      <c r="AC84" s="38">
        <f t="shared" si="27"/>
        <v>8.4666666666666668</v>
      </c>
      <c r="AD84" s="38">
        <f t="shared" si="28"/>
        <v>11.466666666666667</v>
      </c>
      <c r="AE84" s="38">
        <f t="shared" si="34"/>
        <v>11.466666666666667</v>
      </c>
      <c r="AF84" s="47" t="str">
        <f t="shared" si="35"/>
        <v>P</v>
      </c>
      <c r="AG84" s="44"/>
    </row>
    <row r="85" spans="1:33" ht="15.95" customHeight="1" x14ac:dyDescent="0.25">
      <c r="A85" s="36">
        <v>59</v>
      </c>
      <c r="B85" s="19" t="s">
        <v>118</v>
      </c>
      <c r="C85" s="12" t="s">
        <v>119</v>
      </c>
      <c r="D85" s="54">
        <v>4</v>
      </c>
      <c r="E85" s="64">
        <v>5</v>
      </c>
      <c r="F85" s="62">
        <v>4</v>
      </c>
      <c r="G85" s="49">
        <v>4</v>
      </c>
      <c r="H85" s="49">
        <f t="shared" si="29"/>
        <v>17</v>
      </c>
      <c r="I85" s="33">
        <f t="shared" si="18"/>
        <v>70.833333333333329</v>
      </c>
      <c r="J85" s="33">
        <f t="shared" si="19"/>
        <v>3</v>
      </c>
      <c r="K85" s="49">
        <v>0</v>
      </c>
      <c r="L85" s="49">
        <v>0</v>
      </c>
      <c r="M85" s="33">
        <f t="shared" si="20"/>
        <v>0</v>
      </c>
      <c r="N85" s="33">
        <f t="shared" si="21"/>
        <v>0</v>
      </c>
      <c r="O85" s="33">
        <v>21</v>
      </c>
      <c r="P85" s="32">
        <v>0</v>
      </c>
      <c r="Q85" s="33">
        <f t="shared" si="30"/>
        <v>0</v>
      </c>
      <c r="R85" s="33">
        <f t="shared" si="22"/>
        <v>0</v>
      </c>
      <c r="S85" s="33">
        <f t="shared" si="23"/>
        <v>0</v>
      </c>
      <c r="T85" s="33">
        <f t="shared" si="24"/>
        <v>0</v>
      </c>
      <c r="U85" s="17">
        <v>1</v>
      </c>
      <c r="V85" s="28">
        <f t="shared" si="25"/>
        <v>1</v>
      </c>
      <c r="W85" s="28">
        <v>13</v>
      </c>
      <c r="X85" s="28">
        <f t="shared" si="31"/>
        <v>13</v>
      </c>
      <c r="Y85" s="43"/>
      <c r="Z85" s="49">
        <f t="shared" si="32"/>
        <v>0.2</v>
      </c>
      <c r="AA85" s="49">
        <f t="shared" si="33"/>
        <v>3.12</v>
      </c>
      <c r="AB85" s="38">
        <f t="shared" si="36"/>
        <v>4.333333333333333</v>
      </c>
      <c r="AC85" s="38">
        <f t="shared" si="27"/>
        <v>4.5333333333333332</v>
      </c>
      <c r="AD85" s="38">
        <f t="shared" si="28"/>
        <v>7.5333333333333332</v>
      </c>
      <c r="AE85" s="66">
        <f t="shared" si="34"/>
        <v>7.5333333333333332</v>
      </c>
      <c r="AF85" s="47" t="str">
        <f t="shared" si="35"/>
        <v>F</v>
      </c>
      <c r="AG85" s="44"/>
    </row>
    <row r="86" spans="1:33" ht="15.95" customHeight="1" x14ac:dyDescent="0.25">
      <c r="A86" s="36">
        <v>60</v>
      </c>
      <c r="B86" s="19" t="s">
        <v>120</v>
      </c>
      <c r="C86" s="12" t="s">
        <v>121</v>
      </c>
      <c r="D86" s="54">
        <v>0</v>
      </c>
      <c r="E86" s="64">
        <v>5</v>
      </c>
      <c r="F86" s="62">
        <v>2</v>
      </c>
      <c r="G86" s="64">
        <v>4</v>
      </c>
      <c r="H86" s="49">
        <f t="shared" si="29"/>
        <v>11</v>
      </c>
      <c r="I86" s="33">
        <f t="shared" si="18"/>
        <v>45.833333333333336</v>
      </c>
      <c r="J86" s="33">
        <f t="shared" si="19"/>
        <v>2</v>
      </c>
      <c r="K86" s="49">
        <v>0</v>
      </c>
      <c r="L86" s="49">
        <v>0</v>
      </c>
      <c r="M86" s="33">
        <f t="shared" si="20"/>
        <v>0</v>
      </c>
      <c r="N86" s="33">
        <f t="shared" si="21"/>
        <v>0</v>
      </c>
      <c r="O86" s="33">
        <v>0</v>
      </c>
      <c r="P86" s="32">
        <v>1</v>
      </c>
      <c r="Q86" s="33">
        <f t="shared" si="30"/>
        <v>0</v>
      </c>
      <c r="R86" s="33">
        <f t="shared" si="22"/>
        <v>0</v>
      </c>
      <c r="S86" s="33">
        <f t="shared" si="23"/>
        <v>0</v>
      </c>
      <c r="T86" s="33">
        <f t="shared" si="24"/>
        <v>0</v>
      </c>
      <c r="U86" s="17">
        <v>0.5</v>
      </c>
      <c r="V86" s="28">
        <f t="shared" si="25"/>
        <v>0.5</v>
      </c>
      <c r="W86" s="28">
        <v>0</v>
      </c>
      <c r="X86" s="28">
        <f t="shared" si="31"/>
        <v>0</v>
      </c>
      <c r="Y86" s="43">
        <v>1</v>
      </c>
      <c r="Z86" s="49">
        <f t="shared" si="32"/>
        <v>0.1</v>
      </c>
      <c r="AA86" s="49">
        <f t="shared" si="33"/>
        <v>0</v>
      </c>
      <c r="AB86" s="38">
        <f t="shared" si="36"/>
        <v>0</v>
      </c>
      <c r="AC86" s="38">
        <f t="shared" si="27"/>
        <v>0.1</v>
      </c>
      <c r="AD86" s="38">
        <f t="shared" si="28"/>
        <v>2.1</v>
      </c>
      <c r="AE86" s="38">
        <f t="shared" si="34"/>
        <v>2.1</v>
      </c>
      <c r="AF86" s="47" t="str">
        <f t="shared" si="35"/>
        <v>F</v>
      </c>
      <c r="AG86" s="44"/>
    </row>
    <row r="87" spans="1:33" ht="15.95" customHeight="1" x14ac:dyDescent="0.25">
      <c r="A87" s="36">
        <v>61</v>
      </c>
      <c r="B87" s="19" t="s">
        <v>122</v>
      </c>
      <c r="C87" s="12" t="s">
        <v>123</v>
      </c>
      <c r="D87" s="54">
        <v>2</v>
      </c>
      <c r="E87" s="64">
        <v>2</v>
      </c>
      <c r="F87" s="62">
        <v>1</v>
      </c>
      <c r="G87" s="49">
        <v>4</v>
      </c>
      <c r="H87" s="49">
        <f t="shared" si="29"/>
        <v>9</v>
      </c>
      <c r="I87" s="33">
        <f t="shared" si="18"/>
        <v>37.5</v>
      </c>
      <c r="J87" s="33">
        <f t="shared" si="19"/>
        <v>1</v>
      </c>
      <c r="K87" s="49">
        <v>0</v>
      </c>
      <c r="L87" s="49">
        <v>0</v>
      </c>
      <c r="M87" s="33">
        <f t="shared" si="20"/>
        <v>0</v>
      </c>
      <c r="N87" s="33">
        <f t="shared" si="21"/>
        <v>0</v>
      </c>
      <c r="O87" s="33">
        <v>0</v>
      </c>
      <c r="P87" s="32">
        <v>2</v>
      </c>
      <c r="Q87" s="33">
        <f t="shared" si="30"/>
        <v>0</v>
      </c>
      <c r="R87" s="33">
        <f t="shared" si="22"/>
        <v>0</v>
      </c>
      <c r="S87" s="33">
        <f t="shared" si="23"/>
        <v>0</v>
      </c>
      <c r="T87" s="33">
        <f t="shared" si="24"/>
        <v>0</v>
      </c>
      <c r="U87" s="17">
        <v>1</v>
      </c>
      <c r="V87" s="28">
        <f t="shared" si="25"/>
        <v>1</v>
      </c>
      <c r="W87" s="28">
        <v>1</v>
      </c>
      <c r="X87" s="28">
        <f t="shared" si="31"/>
        <v>1</v>
      </c>
      <c r="Y87" s="43"/>
      <c r="Z87" s="49">
        <f t="shared" si="32"/>
        <v>0.2</v>
      </c>
      <c r="AA87" s="49">
        <f t="shared" si="33"/>
        <v>0.24</v>
      </c>
      <c r="AB87" s="38">
        <f t="shared" si="36"/>
        <v>0.33333333333333331</v>
      </c>
      <c r="AC87" s="38">
        <f t="shared" si="27"/>
        <v>0.53333333333333333</v>
      </c>
      <c r="AD87" s="38">
        <f t="shared" si="28"/>
        <v>1.5333333333333332</v>
      </c>
      <c r="AE87" s="66">
        <f t="shared" si="34"/>
        <v>1.5333333333333332</v>
      </c>
      <c r="AF87" s="47" t="str">
        <f t="shared" si="35"/>
        <v>F</v>
      </c>
      <c r="AG87" s="44"/>
    </row>
    <row r="88" spans="1:33" ht="15.95" customHeight="1" x14ac:dyDescent="0.25">
      <c r="A88" s="36">
        <v>62</v>
      </c>
      <c r="B88" s="19" t="s">
        <v>124</v>
      </c>
      <c r="C88" s="12" t="s">
        <v>125</v>
      </c>
      <c r="D88" s="54">
        <v>4</v>
      </c>
      <c r="E88" s="64">
        <v>1</v>
      </c>
      <c r="F88" s="62">
        <v>3</v>
      </c>
      <c r="G88" s="64">
        <v>4</v>
      </c>
      <c r="H88" s="49">
        <f t="shared" si="29"/>
        <v>12</v>
      </c>
      <c r="I88" s="33">
        <f t="shared" si="18"/>
        <v>50</v>
      </c>
      <c r="J88" s="33">
        <f t="shared" si="19"/>
        <v>2</v>
      </c>
      <c r="K88" s="49">
        <v>0</v>
      </c>
      <c r="L88" s="49">
        <v>0</v>
      </c>
      <c r="M88" s="33">
        <f t="shared" si="20"/>
        <v>0</v>
      </c>
      <c r="N88" s="33">
        <f t="shared" si="21"/>
        <v>0</v>
      </c>
      <c r="O88" s="33">
        <v>21</v>
      </c>
      <c r="P88" s="32">
        <v>1</v>
      </c>
      <c r="Q88" s="33">
        <f t="shared" si="30"/>
        <v>0</v>
      </c>
      <c r="R88" s="33">
        <f t="shared" si="22"/>
        <v>0</v>
      </c>
      <c r="S88" s="33">
        <f t="shared" si="23"/>
        <v>0</v>
      </c>
      <c r="T88" s="33">
        <f t="shared" si="24"/>
        <v>0</v>
      </c>
      <c r="U88" s="17">
        <v>3</v>
      </c>
      <c r="V88" s="28">
        <f t="shared" si="25"/>
        <v>3</v>
      </c>
      <c r="W88" s="28">
        <v>7</v>
      </c>
      <c r="X88" s="28">
        <f t="shared" si="31"/>
        <v>7</v>
      </c>
      <c r="Y88" s="43"/>
      <c r="Z88" s="49">
        <f t="shared" si="32"/>
        <v>0.6</v>
      </c>
      <c r="AA88" s="49">
        <f t="shared" si="33"/>
        <v>1.68</v>
      </c>
      <c r="AB88" s="38">
        <f t="shared" si="36"/>
        <v>2.3333333333333335</v>
      </c>
      <c r="AC88" s="38">
        <f t="shared" si="27"/>
        <v>2.9333333333333336</v>
      </c>
      <c r="AD88" s="38">
        <f t="shared" si="28"/>
        <v>4.9333333333333336</v>
      </c>
      <c r="AE88" s="38">
        <f t="shared" si="34"/>
        <v>4.9333333333333336</v>
      </c>
      <c r="AF88" s="47" t="str">
        <f t="shared" si="35"/>
        <v>F</v>
      </c>
      <c r="AG88" s="44"/>
    </row>
    <row r="89" spans="1:33" ht="15.95" customHeight="1" x14ac:dyDescent="0.25">
      <c r="A89" s="36">
        <v>63</v>
      </c>
      <c r="B89" s="19" t="s">
        <v>126</v>
      </c>
      <c r="C89" s="13" t="s">
        <v>127</v>
      </c>
      <c r="D89" s="54">
        <v>3</v>
      </c>
      <c r="E89" s="64">
        <v>6</v>
      </c>
      <c r="F89" s="62">
        <v>4</v>
      </c>
      <c r="G89" s="49">
        <v>4</v>
      </c>
      <c r="H89" s="49">
        <f t="shared" si="29"/>
        <v>17</v>
      </c>
      <c r="I89" s="33">
        <f t="shared" si="18"/>
        <v>70.833333333333329</v>
      </c>
      <c r="J89" s="33">
        <f t="shared" si="19"/>
        <v>3</v>
      </c>
      <c r="K89" s="49">
        <v>0</v>
      </c>
      <c r="L89" s="49">
        <v>0</v>
      </c>
      <c r="M89" s="33">
        <f t="shared" si="20"/>
        <v>0</v>
      </c>
      <c r="N89" s="33">
        <f t="shared" si="21"/>
        <v>0</v>
      </c>
      <c r="O89" s="33">
        <v>10</v>
      </c>
      <c r="P89" s="32">
        <v>1</v>
      </c>
      <c r="Q89" s="33">
        <f t="shared" si="30"/>
        <v>0</v>
      </c>
      <c r="R89" s="33">
        <f t="shared" si="22"/>
        <v>0</v>
      </c>
      <c r="S89" s="33">
        <f t="shared" si="23"/>
        <v>0</v>
      </c>
      <c r="T89" s="33">
        <f t="shared" si="24"/>
        <v>0</v>
      </c>
      <c r="U89" s="17">
        <v>9</v>
      </c>
      <c r="V89" s="28">
        <f t="shared" si="25"/>
        <v>9</v>
      </c>
      <c r="W89" s="28">
        <v>18</v>
      </c>
      <c r="X89" s="28">
        <f t="shared" si="31"/>
        <v>18</v>
      </c>
      <c r="Y89" s="43"/>
      <c r="Z89" s="49">
        <f t="shared" si="32"/>
        <v>1.8</v>
      </c>
      <c r="AA89" s="49">
        <f t="shared" si="33"/>
        <v>4.32</v>
      </c>
      <c r="AB89" s="38">
        <f t="shared" si="36"/>
        <v>6</v>
      </c>
      <c r="AC89" s="38">
        <f t="shared" si="27"/>
        <v>7.8</v>
      </c>
      <c r="AD89" s="38">
        <f t="shared" si="28"/>
        <v>10.8</v>
      </c>
      <c r="AE89" s="66">
        <f t="shared" si="34"/>
        <v>10.8</v>
      </c>
      <c r="AF89" s="47" t="str">
        <f t="shared" si="35"/>
        <v>P</v>
      </c>
      <c r="AG89" s="44"/>
    </row>
    <row r="90" spans="1:33" ht="15.95" customHeight="1" x14ac:dyDescent="0.25">
      <c r="A90" s="36">
        <v>64</v>
      </c>
      <c r="B90" s="19" t="s">
        <v>128</v>
      </c>
      <c r="C90" s="12" t="s">
        <v>129</v>
      </c>
      <c r="D90" s="54">
        <v>1</v>
      </c>
      <c r="E90" s="64">
        <v>6</v>
      </c>
      <c r="F90" s="62">
        <v>3</v>
      </c>
      <c r="G90" s="64">
        <v>4</v>
      </c>
      <c r="H90" s="49">
        <f t="shared" si="29"/>
        <v>14</v>
      </c>
      <c r="I90" s="33">
        <f t="shared" si="18"/>
        <v>58.333333333333336</v>
      </c>
      <c r="J90" s="33">
        <f t="shared" si="19"/>
        <v>2</v>
      </c>
      <c r="K90" s="49">
        <v>0</v>
      </c>
      <c r="L90" s="49">
        <v>0</v>
      </c>
      <c r="M90" s="33">
        <f t="shared" si="20"/>
        <v>0</v>
      </c>
      <c r="N90" s="33">
        <f t="shared" si="21"/>
        <v>0</v>
      </c>
      <c r="O90" s="33">
        <v>0</v>
      </c>
      <c r="P90" s="32">
        <v>1</v>
      </c>
      <c r="Q90" s="33">
        <f t="shared" si="30"/>
        <v>0</v>
      </c>
      <c r="R90" s="33">
        <f t="shared" si="22"/>
        <v>0</v>
      </c>
      <c r="S90" s="33">
        <f t="shared" si="23"/>
        <v>0</v>
      </c>
      <c r="T90" s="33">
        <f t="shared" si="24"/>
        <v>0</v>
      </c>
      <c r="U90" s="32" t="s">
        <v>184</v>
      </c>
      <c r="V90" s="32">
        <f t="shared" si="25"/>
        <v>0</v>
      </c>
      <c r="W90" s="32">
        <v>0</v>
      </c>
      <c r="X90" s="32">
        <f t="shared" si="31"/>
        <v>0</v>
      </c>
      <c r="Y90" s="43">
        <v>3</v>
      </c>
      <c r="Z90" s="49">
        <f t="shared" si="32"/>
        <v>0</v>
      </c>
      <c r="AA90" s="49">
        <f t="shared" si="33"/>
        <v>0</v>
      </c>
      <c r="AB90" s="38">
        <f t="shared" si="36"/>
        <v>0</v>
      </c>
      <c r="AC90" s="38">
        <f t="shared" si="27"/>
        <v>0</v>
      </c>
      <c r="AD90" s="38">
        <f t="shared" si="28"/>
        <v>2</v>
      </c>
      <c r="AE90" s="38">
        <f t="shared" si="34"/>
        <v>2</v>
      </c>
      <c r="AF90" s="47" t="str">
        <f t="shared" si="35"/>
        <v>F</v>
      </c>
      <c r="AG90" s="44"/>
    </row>
    <row r="91" spans="1:33" ht="15.95" customHeight="1" x14ac:dyDescent="0.25">
      <c r="A91" s="36">
        <v>65</v>
      </c>
      <c r="B91" s="19" t="s">
        <v>130</v>
      </c>
      <c r="C91" s="12" t="s">
        <v>131</v>
      </c>
      <c r="D91" s="54">
        <v>3</v>
      </c>
      <c r="E91" s="64">
        <v>2</v>
      </c>
      <c r="F91" s="62">
        <v>0</v>
      </c>
      <c r="G91" s="49">
        <v>4</v>
      </c>
      <c r="H91" s="49">
        <f t="shared" si="29"/>
        <v>9</v>
      </c>
      <c r="I91" s="33">
        <f t="shared" si="18"/>
        <v>37.5</v>
      </c>
      <c r="J91" s="33">
        <f t="shared" si="19"/>
        <v>1</v>
      </c>
      <c r="K91" s="49">
        <v>0</v>
      </c>
      <c r="L91" s="49">
        <v>0</v>
      </c>
      <c r="M91" s="33">
        <f t="shared" si="20"/>
        <v>0</v>
      </c>
      <c r="N91" s="33">
        <f t="shared" si="21"/>
        <v>0</v>
      </c>
      <c r="O91" s="33">
        <v>0</v>
      </c>
      <c r="P91" s="32">
        <v>0</v>
      </c>
      <c r="Q91" s="33">
        <f t="shared" si="30"/>
        <v>0</v>
      </c>
      <c r="R91" s="33">
        <f t="shared" si="22"/>
        <v>0</v>
      </c>
      <c r="S91" s="33">
        <f t="shared" si="23"/>
        <v>0</v>
      </c>
      <c r="T91" s="33">
        <f t="shared" si="24"/>
        <v>0</v>
      </c>
      <c r="U91" s="32">
        <v>1</v>
      </c>
      <c r="V91" s="32">
        <f t="shared" si="25"/>
        <v>1</v>
      </c>
      <c r="W91" s="32">
        <v>2</v>
      </c>
      <c r="X91" s="32">
        <f t="shared" si="31"/>
        <v>2</v>
      </c>
      <c r="Y91" s="43"/>
      <c r="Z91" s="49">
        <f t="shared" si="32"/>
        <v>0.2</v>
      </c>
      <c r="AA91" s="49">
        <f t="shared" si="33"/>
        <v>0.48</v>
      </c>
      <c r="AB91" s="38">
        <f t="shared" si="36"/>
        <v>0.66666666666666663</v>
      </c>
      <c r="AC91" s="38">
        <f t="shared" si="27"/>
        <v>0.8666666666666667</v>
      </c>
      <c r="AD91" s="38">
        <f t="shared" si="28"/>
        <v>1.8666666666666667</v>
      </c>
      <c r="AE91" s="66">
        <f t="shared" si="34"/>
        <v>1.8666666666666667</v>
      </c>
      <c r="AF91" s="47" t="str">
        <f t="shared" si="35"/>
        <v>F</v>
      </c>
      <c r="AG91" s="44"/>
    </row>
    <row r="92" spans="1:33" ht="15.95" customHeight="1" x14ac:dyDescent="0.25">
      <c r="A92" s="36">
        <v>66</v>
      </c>
      <c r="B92" s="19" t="s">
        <v>132</v>
      </c>
      <c r="C92" s="12" t="s">
        <v>133</v>
      </c>
      <c r="D92" s="54">
        <v>2</v>
      </c>
      <c r="E92" s="64">
        <v>1</v>
      </c>
      <c r="F92" s="62">
        <v>1</v>
      </c>
      <c r="G92" s="64">
        <v>4</v>
      </c>
      <c r="H92" s="49">
        <f t="shared" si="29"/>
        <v>8</v>
      </c>
      <c r="I92" s="33">
        <f t="shared" si="18"/>
        <v>33.333333333333336</v>
      </c>
      <c r="J92" s="33">
        <f t="shared" ref="J92:J115" si="37">IF(I92&gt;=80,4,IF(I92&gt;=60,3,IF(I92&gt;=40,2,IF(I92&gt;=20,1,0))))</f>
        <v>1</v>
      </c>
      <c r="K92" s="49">
        <v>0</v>
      </c>
      <c r="L92" s="49">
        <v>0</v>
      </c>
      <c r="M92" s="33">
        <f t="shared" ref="M92:M115" si="38">K92+L92</f>
        <v>0</v>
      </c>
      <c r="N92" s="33">
        <f t="shared" si="21"/>
        <v>0</v>
      </c>
      <c r="O92" s="33">
        <v>0</v>
      </c>
      <c r="P92" s="32">
        <v>1</v>
      </c>
      <c r="Q92" s="33">
        <f t="shared" si="30"/>
        <v>0</v>
      </c>
      <c r="R92" s="33">
        <f t="shared" ref="R92:R115" si="39">IF(Q92&lt;0,0,Q92)</f>
        <v>0</v>
      </c>
      <c r="S92" s="33">
        <f t="shared" si="23"/>
        <v>0</v>
      </c>
      <c r="T92" s="33">
        <f t="shared" ref="T92:T115" si="40">IF(S92&lt;0,0,S92)</f>
        <v>0</v>
      </c>
      <c r="U92" s="32" t="s">
        <v>184</v>
      </c>
      <c r="V92" s="32">
        <f t="shared" ref="V92:V115" si="41">IF(U92="A",0,U92)</f>
        <v>0</v>
      </c>
      <c r="W92" s="32" t="s">
        <v>184</v>
      </c>
      <c r="X92" s="32">
        <f t="shared" si="31"/>
        <v>0</v>
      </c>
      <c r="Y92" s="43"/>
      <c r="Z92" s="49">
        <f t="shared" si="32"/>
        <v>0</v>
      </c>
      <c r="AA92" s="49">
        <f t="shared" si="33"/>
        <v>0</v>
      </c>
      <c r="AB92" s="38">
        <f t="shared" si="36"/>
        <v>0</v>
      </c>
      <c r="AC92" s="38">
        <f t="shared" si="27"/>
        <v>0</v>
      </c>
      <c r="AD92" s="38">
        <f t="shared" si="28"/>
        <v>1</v>
      </c>
      <c r="AE92" s="38">
        <f t="shared" si="34"/>
        <v>1</v>
      </c>
      <c r="AF92" s="47" t="str">
        <f t="shared" si="35"/>
        <v>F</v>
      </c>
      <c r="AG92" s="44"/>
    </row>
    <row r="93" spans="1:33" ht="15.95" customHeight="1" x14ac:dyDescent="0.25">
      <c r="A93" s="36">
        <v>67</v>
      </c>
      <c r="B93" s="19" t="s">
        <v>134</v>
      </c>
      <c r="C93" s="12" t="s">
        <v>135</v>
      </c>
      <c r="D93" s="54">
        <v>2</v>
      </c>
      <c r="E93" s="64">
        <v>5</v>
      </c>
      <c r="F93" s="62">
        <v>2</v>
      </c>
      <c r="G93" s="49">
        <v>4</v>
      </c>
      <c r="H93" s="49">
        <f t="shared" si="29"/>
        <v>13</v>
      </c>
      <c r="I93" s="33">
        <f t="shared" si="18"/>
        <v>54.166666666666664</v>
      </c>
      <c r="J93" s="33">
        <f t="shared" si="37"/>
        <v>2</v>
      </c>
      <c r="K93" s="49">
        <v>0</v>
      </c>
      <c r="L93" s="49">
        <v>0</v>
      </c>
      <c r="M93" s="33">
        <f t="shared" si="38"/>
        <v>0</v>
      </c>
      <c r="N93" s="33">
        <f t="shared" si="21"/>
        <v>0</v>
      </c>
      <c r="O93" s="33">
        <v>0</v>
      </c>
      <c r="P93" s="32">
        <v>0</v>
      </c>
      <c r="Q93" s="33">
        <f t="shared" si="30"/>
        <v>0</v>
      </c>
      <c r="R93" s="33">
        <f t="shared" si="39"/>
        <v>0</v>
      </c>
      <c r="S93" s="33">
        <f t="shared" si="23"/>
        <v>0</v>
      </c>
      <c r="T93" s="33">
        <f t="shared" si="40"/>
        <v>0</v>
      </c>
      <c r="U93" s="32">
        <v>9</v>
      </c>
      <c r="V93" s="32">
        <f t="shared" si="41"/>
        <v>9</v>
      </c>
      <c r="W93" s="32">
        <v>8</v>
      </c>
      <c r="X93" s="32">
        <f t="shared" si="31"/>
        <v>8</v>
      </c>
      <c r="Y93" s="43"/>
      <c r="Z93" s="49">
        <f t="shared" si="32"/>
        <v>1.8</v>
      </c>
      <c r="AA93" s="49">
        <f t="shared" si="33"/>
        <v>1.92</v>
      </c>
      <c r="AB93" s="38">
        <f t="shared" si="36"/>
        <v>2.6666666666666665</v>
      </c>
      <c r="AC93" s="38">
        <f t="shared" si="27"/>
        <v>4.4666666666666668</v>
      </c>
      <c r="AD93" s="38">
        <f t="shared" si="28"/>
        <v>6.4666666666666668</v>
      </c>
      <c r="AE93" s="66">
        <f t="shared" si="34"/>
        <v>6.4666666666666668</v>
      </c>
      <c r="AF93" s="47" t="str">
        <f t="shared" si="35"/>
        <v>F</v>
      </c>
      <c r="AG93" s="44"/>
    </row>
    <row r="94" spans="1:33" ht="15.95" customHeight="1" x14ac:dyDescent="0.25">
      <c r="A94" s="36">
        <v>68</v>
      </c>
      <c r="B94" s="19" t="s">
        <v>136</v>
      </c>
      <c r="C94" s="12" t="s">
        <v>137</v>
      </c>
      <c r="D94" s="54">
        <v>4</v>
      </c>
      <c r="E94" s="64">
        <v>3</v>
      </c>
      <c r="F94" s="62">
        <v>4</v>
      </c>
      <c r="G94" s="64">
        <v>4</v>
      </c>
      <c r="H94" s="49">
        <f t="shared" si="29"/>
        <v>15</v>
      </c>
      <c r="I94" s="33">
        <f t="shared" si="18"/>
        <v>62.5</v>
      </c>
      <c r="J94" s="33">
        <f t="shared" si="37"/>
        <v>3</v>
      </c>
      <c r="K94" s="49">
        <v>0</v>
      </c>
      <c r="L94" s="49">
        <v>0</v>
      </c>
      <c r="M94" s="33">
        <f t="shared" si="38"/>
        <v>0</v>
      </c>
      <c r="N94" s="33">
        <f t="shared" si="21"/>
        <v>0</v>
      </c>
      <c r="O94" s="33">
        <v>0</v>
      </c>
      <c r="P94" s="32">
        <v>1</v>
      </c>
      <c r="Q94" s="33">
        <f t="shared" si="30"/>
        <v>0</v>
      </c>
      <c r="R94" s="33">
        <f t="shared" si="39"/>
        <v>0</v>
      </c>
      <c r="S94" s="33">
        <f t="shared" si="23"/>
        <v>0</v>
      </c>
      <c r="T94" s="33">
        <f t="shared" si="40"/>
        <v>0</v>
      </c>
      <c r="U94" s="32">
        <v>2.5</v>
      </c>
      <c r="V94" s="32">
        <f t="shared" si="41"/>
        <v>2.5</v>
      </c>
      <c r="W94" s="32">
        <v>18</v>
      </c>
      <c r="X94" s="32">
        <f t="shared" si="31"/>
        <v>18</v>
      </c>
      <c r="Y94" s="43"/>
      <c r="Z94" s="49">
        <f t="shared" si="32"/>
        <v>0.5</v>
      </c>
      <c r="AA94" s="49">
        <f t="shared" si="33"/>
        <v>4.32</v>
      </c>
      <c r="AB94" s="38">
        <f t="shared" si="36"/>
        <v>6</v>
      </c>
      <c r="AC94" s="38">
        <f t="shared" si="27"/>
        <v>6.5</v>
      </c>
      <c r="AD94" s="38">
        <f t="shared" si="28"/>
        <v>9.5</v>
      </c>
      <c r="AE94" s="38">
        <f t="shared" si="34"/>
        <v>9.5</v>
      </c>
      <c r="AF94" s="47" t="str">
        <f t="shared" si="35"/>
        <v>P</v>
      </c>
      <c r="AG94" s="44"/>
    </row>
    <row r="95" spans="1:33" ht="15.95" customHeight="1" thickBot="1" x14ac:dyDescent="0.3">
      <c r="A95" s="36">
        <v>69</v>
      </c>
      <c r="B95" s="19" t="s">
        <v>138</v>
      </c>
      <c r="C95" s="12" t="s">
        <v>139</v>
      </c>
      <c r="D95" s="55">
        <v>1</v>
      </c>
      <c r="E95" s="65">
        <v>6</v>
      </c>
      <c r="F95" s="63">
        <v>4</v>
      </c>
      <c r="G95" s="49">
        <v>4</v>
      </c>
      <c r="H95" s="49">
        <f t="shared" si="29"/>
        <v>15</v>
      </c>
      <c r="I95" s="33">
        <f t="shared" si="18"/>
        <v>62.5</v>
      </c>
      <c r="J95" s="33">
        <f t="shared" si="37"/>
        <v>3</v>
      </c>
      <c r="K95" s="49">
        <v>0</v>
      </c>
      <c r="L95" s="49">
        <v>0</v>
      </c>
      <c r="M95" s="33">
        <f t="shared" si="38"/>
        <v>0</v>
      </c>
      <c r="N95" s="33">
        <f t="shared" si="21"/>
        <v>0</v>
      </c>
      <c r="O95" s="33">
        <v>0</v>
      </c>
      <c r="P95" s="32">
        <v>2</v>
      </c>
      <c r="Q95" s="33">
        <f t="shared" si="30"/>
        <v>0</v>
      </c>
      <c r="R95" s="33">
        <f t="shared" si="39"/>
        <v>0</v>
      </c>
      <c r="S95" s="33">
        <f t="shared" si="23"/>
        <v>0</v>
      </c>
      <c r="T95" s="33">
        <f t="shared" si="40"/>
        <v>0</v>
      </c>
      <c r="U95" s="32">
        <v>0</v>
      </c>
      <c r="V95" s="32">
        <f t="shared" si="41"/>
        <v>0</v>
      </c>
      <c r="W95" s="32">
        <v>4</v>
      </c>
      <c r="X95" s="32">
        <f t="shared" si="31"/>
        <v>4</v>
      </c>
      <c r="Y95" s="43"/>
      <c r="Z95" s="49">
        <f t="shared" si="32"/>
        <v>0</v>
      </c>
      <c r="AA95" s="49">
        <f t="shared" si="33"/>
        <v>0.96</v>
      </c>
      <c r="AB95" s="38">
        <f t="shared" si="36"/>
        <v>1.3333333333333333</v>
      </c>
      <c r="AC95" s="38">
        <f t="shared" si="27"/>
        <v>1.3333333333333333</v>
      </c>
      <c r="AD95" s="38">
        <f t="shared" si="28"/>
        <v>4.333333333333333</v>
      </c>
      <c r="AE95" s="66">
        <f t="shared" si="34"/>
        <v>4.333333333333333</v>
      </c>
      <c r="AF95" s="47" t="str">
        <f t="shared" si="35"/>
        <v>F</v>
      </c>
      <c r="AG95" s="44"/>
    </row>
    <row r="96" spans="1:33" ht="15.95" customHeight="1" x14ac:dyDescent="0.25">
      <c r="A96" s="36">
        <v>70</v>
      </c>
      <c r="B96" s="19" t="s">
        <v>140</v>
      </c>
      <c r="C96" s="12" t="s">
        <v>141</v>
      </c>
      <c r="D96" s="56">
        <v>4</v>
      </c>
      <c r="E96" s="64">
        <v>4</v>
      </c>
      <c r="F96" s="64">
        <v>1</v>
      </c>
      <c r="G96" s="64">
        <v>4</v>
      </c>
      <c r="H96" s="49">
        <f t="shared" si="29"/>
        <v>13</v>
      </c>
      <c r="I96" s="33">
        <f t="shared" si="18"/>
        <v>54.166666666666664</v>
      </c>
      <c r="J96" s="33">
        <f t="shared" si="37"/>
        <v>2</v>
      </c>
      <c r="K96" s="49">
        <v>0</v>
      </c>
      <c r="L96" s="49">
        <v>0</v>
      </c>
      <c r="M96" s="33">
        <f t="shared" si="38"/>
        <v>0</v>
      </c>
      <c r="N96" s="33">
        <f t="shared" si="21"/>
        <v>0</v>
      </c>
      <c r="O96" s="33">
        <v>0</v>
      </c>
      <c r="P96" s="32">
        <v>0</v>
      </c>
      <c r="Q96" s="33">
        <f t="shared" si="30"/>
        <v>0</v>
      </c>
      <c r="R96" s="33">
        <f t="shared" si="39"/>
        <v>0</v>
      </c>
      <c r="S96" s="33">
        <f t="shared" si="23"/>
        <v>0</v>
      </c>
      <c r="T96" s="33">
        <f t="shared" si="40"/>
        <v>0</v>
      </c>
      <c r="U96" s="32">
        <v>2.5</v>
      </c>
      <c r="V96" s="32">
        <f t="shared" si="41"/>
        <v>2.5</v>
      </c>
      <c r="W96" s="32">
        <v>5</v>
      </c>
      <c r="X96" s="32">
        <f t="shared" si="31"/>
        <v>5</v>
      </c>
      <c r="Y96" s="43"/>
      <c r="Z96" s="49">
        <f t="shared" si="32"/>
        <v>0.5</v>
      </c>
      <c r="AA96" s="49">
        <f t="shared" si="33"/>
        <v>1.2</v>
      </c>
      <c r="AB96" s="38">
        <f t="shared" si="36"/>
        <v>1.6666666666666667</v>
      </c>
      <c r="AC96" s="38">
        <f t="shared" si="27"/>
        <v>2.166666666666667</v>
      </c>
      <c r="AD96" s="38">
        <f t="shared" si="28"/>
        <v>4.166666666666667</v>
      </c>
      <c r="AE96" s="38">
        <f t="shared" si="34"/>
        <v>4.166666666666667</v>
      </c>
      <c r="AF96" s="47" t="str">
        <f t="shared" si="35"/>
        <v>F</v>
      </c>
      <c r="AG96" s="44"/>
    </row>
    <row r="97" spans="1:33" ht="15.95" customHeight="1" x14ac:dyDescent="0.25">
      <c r="A97" s="36">
        <v>71</v>
      </c>
      <c r="B97" s="19" t="s">
        <v>142</v>
      </c>
      <c r="C97" s="12" t="s">
        <v>143</v>
      </c>
      <c r="D97" s="56">
        <v>5</v>
      </c>
      <c r="E97" s="64">
        <v>7</v>
      </c>
      <c r="F97" s="64">
        <v>4</v>
      </c>
      <c r="G97" s="49">
        <v>4</v>
      </c>
      <c r="H97" s="49">
        <f t="shared" si="29"/>
        <v>20</v>
      </c>
      <c r="I97" s="33">
        <f t="shared" si="18"/>
        <v>83.333333333333329</v>
      </c>
      <c r="J97" s="33">
        <f t="shared" si="37"/>
        <v>4</v>
      </c>
      <c r="K97" s="49">
        <v>0</v>
      </c>
      <c r="L97" s="49">
        <v>0</v>
      </c>
      <c r="M97" s="33">
        <f t="shared" si="38"/>
        <v>0</v>
      </c>
      <c r="N97" s="33">
        <f t="shared" si="21"/>
        <v>0</v>
      </c>
      <c r="O97" s="33">
        <v>0</v>
      </c>
      <c r="P97" s="32">
        <v>1</v>
      </c>
      <c r="Q97" s="33">
        <f t="shared" si="30"/>
        <v>0</v>
      </c>
      <c r="R97" s="33">
        <f t="shared" si="39"/>
        <v>0</v>
      </c>
      <c r="S97" s="33">
        <f t="shared" si="23"/>
        <v>0</v>
      </c>
      <c r="T97" s="33">
        <f t="shared" si="40"/>
        <v>0</v>
      </c>
      <c r="U97" s="32">
        <v>1</v>
      </c>
      <c r="V97" s="32">
        <f t="shared" si="41"/>
        <v>1</v>
      </c>
      <c r="W97" s="32">
        <v>5</v>
      </c>
      <c r="X97" s="32">
        <f t="shared" si="31"/>
        <v>5</v>
      </c>
      <c r="Y97" s="43"/>
      <c r="Z97" s="49">
        <f t="shared" si="32"/>
        <v>0.2</v>
      </c>
      <c r="AA97" s="49">
        <f t="shared" si="33"/>
        <v>1.2</v>
      </c>
      <c r="AB97" s="38">
        <f t="shared" si="36"/>
        <v>1.6666666666666667</v>
      </c>
      <c r="AC97" s="38">
        <f t="shared" si="27"/>
        <v>1.8666666666666667</v>
      </c>
      <c r="AD97" s="38">
        <f t="shared" si="28"/>
        <v>5.8666666666666671</v>
      </c>
      <c r="AE97" s="66">
        <f t="shared" si="34"/>
        <v>5.8666666666666671</v>
      </c>
      <c r="AF97" s="47" t="str">
        <f t="shared" si="35"/>
        <v>F</v>
      </c>
      <c r="AG97" s="44"/>
    </row>
    <row r="98" spans="1:33" ht="15.95" customHeight="1" x14ac:dyDescent="0.25">
      <c r="A98" s="36">
        <v>72</v>
      </c>
      <c r="B98" s="19" t="s">
        <v>144</v>
      </c>
      <c r="C98" s="13" t="s">
        <v>145</v>
      </c>
      <c r="D98" s="56">
        <v>5</v>
      </c>
      <c r="E98" s="64">
        <v>3</v>
      </c>
      <c r="F98" s="64">
        <v>3</v>
      </c>
      <c r="G98" s="64">
        <v>4</v>
      </c>
      <c r="H98" s="49">
        <f t="shared" si="29"/>
        <v>15</v>
      </c>
      <c r="I98" s="33">
        <f t="shared" si="18"/>
        <v>62.5</v>
      </c>
      <c r="J98" s="33">
        <f t="shared" si="37"/>
        <v>3</v>
      </c>
      <c r="K98" s="49">
        <v>0</v>
      </c>
      <c r="L98" s="49">
        <v>0</v>
      </c>
      <c r="M98" s="33">
        <f t="shared" si="38"/>
        <v>0</v>
      </c>
      <c r="N98" s="33">
        <f t="shared" si="21"/>
        <v>0</v>
      </c>
      <c r="O98" s="33">
        <v>0</v>
      </c>
      <c r="P98" s="32">
        <v>2</v>
      </c>
      <c r="Q98" s="33">
        <f t="shared" si="30"/>
        <v>0</v>
      </c>
      <c r="R98" s="33">
        <f t="shared" si="39"/>
        <v>0</v>
      </c>
      <c r="S98" s="33">
        <f t="shared" si="23"/>
        <v>0</v>
      </c>
      <c r="T98" s="33">
        <f t="shared" si="40"/>
        <v>0</v>
      </c>
      <c r="U98" s="32" t="s">
        <v>184</v>
      </c>
      <c r="V98" s="32">
        <f t="shared" si="41"/>
        <v>0</v>
      </c>
      <c r="W98" s="32">
        <v>6</v>
      </c>
      <c r="X98" s="32">
        <f t="shared" si="31"/>
        <v>6</v>
      </c>
      <c r="Y98" s="43"/>
      <c r="Z98" s="49">
        <f t="shared" si="32"/>
        <v>0</v>
      </c>
      <c r="AA98" s="49">
        <f t="shared" si="33"/>
        <v>1.44</v>
      </c>
      <c r="AB98" s="38">
        <f t="shared" si="36"/>
        <v>2</v>
      </c>
      <c r="AC98" s="38">
        <f t="shared" si="27"/>
        <v>2</v>
      </c>
      <c r="AD98" s="38">
        <f t="shared" si="28"/>
        <v>5</v>
      </c>
      <c r="AE98" s="38">
        <f t="shared" si="34"/>
        <v>5</v>
      </c>
      <c r="AF98" s="47" t="str">
        <f t="shared" si="35"/>
        <v>F</v>
      </c>
      <c r="AG98" s="44"/>
    </row>
    <row r="99" spans="1:33" ht="15.95" customHeight="1" x14ac:dyDescent="0.25">
      <c r="A99" s="36">
        <v>73</v>
      </c>
      <c r="B99" s="19" t="s">
        <v>146</v>
      </c>
      <c r="C99" s="12" t="s">
        <v>147</v>
      </c>
      <c r="D99" s="56">
        <v>4</v>
      </c>
      <c r="E99" s="64">
        <v>3</v>
      </c>
      <c r="F99" s="64">
        <v>3</v>
      </c>
      <c r="G99" s="49">
        <v>4</v>
      </c>
      <c r="H99" s="49">
        <f t="shared" si="29"/>
        <v>14</v>
      </c>
      <c r="I99" s="33">
        <f t="shared" si="18"/>
        <v>58.333333333333336</v>
      </c>
      <c r="J99" s="33">
        <f t="shared" si="37"/>
        <v>2</v>
      </c>
      <c r="K99" s="49">
        <v>0</v>
      </c>
      <c r="L99" s="49">
        <v>0</v>
      </c>
      <c r="M99" s="33">
        <f t="shared" si="38"/>
        <v>0</v>
      </c>
      <c r="N99" s="33">
        <f t="shared" si="21"/>
        <v>0</v>
      </c>
      <c r="O99" s="33">
        <v>0</v>
      </c>
      <c r="P99" s="32">
        <v>1</v>
      </c>
      <c r="Q99" s="33">
        <f t="shared" si="30"/>
        <v>0</v>
      </c>
      <c r="R99" s="33">
        <f t="shared" si="39"/>
        <v>0</v>
      </c>
      <c r="S99" s="33">
        <f t="shared" si="23"/>
        <v>0</v>
      </c>
      <c r="T99" s="33">
        <f t="shared" si="40"/>
        <v>0</v>
      </c>
      <c r="U99" s="32">
        <v>0</v>
      </c>
      <c r="V99" s="32">
        <f t="shared" si="41"/>
        <v>0</v>
      </c>
      <c r="W99" s="32">
        <v>1</v>
      </c>
      <c r="X99" s="32">
        <f t="shared" si="31"/>
        <v>1</v>
      </c>
      <c r="Y99" s="43">
        <v>3</v>
      </c>
      <c r="Z99" s="49">
        <f t="shared" si="32"/>
        <v>0</v>
      </c>
      <c r="AA99" s="49">
        <f t="shared" si="33"/>
        <v>0.24</v>
      </c>
      <c r="AB99" s="38">
        <f t="shared" si="36"/>
        <v>0.33333333333333331</v>
      </c>
      <c r="AC99" s="38">
        <f t="shared" si="27"/>
        <v>0.33333333333333331</v>
      </c>
      <c r="AD99" s="38">
        <f t="shared" si="28"/>
        <v>2.3333333333333335</v>
      </c>
      <c r="AE99" s="66">
        <f t="shared" si="34"/>
        <v>2.3333333333333335</v>
      </c>
      <c r="AF99" s="47" t="str">
        <f t="shared" si="35"/>
        <v>F</v>
      </c>
      <c r="AG99" s="44"/>
    </row>
    <row r="100" spans="1:33" s="5" customFormat="1" ht="15.95" customHeight="1" x14ac:dyDescent="0.25">
      <c r="A100" s="36">
        <v>74</v>
      </c>
      <c r="B100" s="19" t="s">
        <v>148</v>
      </c>
      <c r="C100" s="12" t="s">
        <v>149</v>
      </c>
      <c r="D100" s="56">
        <v>4</v>
      </c>
      <c r="E100" s="64">
        <v>6</v>
      </c>
      <c r="F100" s="64">
        <v>3</v>
      </c>
      <c r="G100" s="64">
        <v>4</v>
      </c>
      <c r="H100" s="49">
        <f t="shared" si="29"/>
        <v>17</v>
      </c>
      <c r="I100" s="33">
        <f t="shared" si="18"/>
        <v>70.833333333333329</v>
      </c>
      <c r="J100" s="33">
        <f t="shared" si="37"/>
        <v>3</v>
      </c>
      <c r="K100" s="49">
        <v>0</v>
      </c>
      <c r="L100" s="49">
        <v>0</v>
      </c>
      <c r="M100" s="33">
        <f t="shared" si="38"/>
        <v>0</v>
      </c>
      <c r="N100" s="33">
        <f t="shared" si="21"/>
        <v>0</v>
      </c>
      <c r="O100" s="33">
        <v>0</v>
      </c>
      <c r="P100" s="32">
        <v>0</v>
      </c>
      <c r="Q100" s="33">
        <f t="shared" si="30"/>
        <v>0</v>
      </c>
      <c r="R100" s="33">
        <f t="shared" si="39"/>
        <v>0</v>
      </c>
      <c r="S100" s="33">
        <f t="shared" si="23"/>
        <v>0</v>
      </c>
      <c r="T100" s="33">
        <f t="shared" si="40"/>
        <v>0</v>
      </c>
      <c r="U100" s="32">
        <v>0</v>
      </c>
      <c r="V100" s="32">
        <f t="shared" si="41"/>
        <v>0</v>
      </c>
      <c r="W100" s="32">
        <v>18</v>
      </c>
      <c r="X100" s="32">
        <f t="shared" si="31"/>
        <v>18</v>
      </c>
      <c r="Y100" s="43"/>
      <c r="Z100" s="49">
        <f t="shared" si="32"/>
        <v>0</v>
      </c>
      <c r="AA100" s="49">
        <f t="shared" si="33"/>
        <v>4.32</v>
      </c>
      <c r="AB100" s="38">
        <f t="shared" si="36"/>
        <v>6</v>
      </c>
      <c r="AC100" s="38">
        <f t="shared" si="27"/>
        <v>6</v>
      </c>
      <c r="AD100" s="38">
        <f t="shared" si="28"/>
        <v>9</v>
      </c>
      <c r="AE100" s="38">
        <f t="shared" si="34"/>
        <v>9</v>
      </c>
      <c r="AF100" s="47" t="str">
        <f t="shared" si="35"/>
        <v>P</v>
      </c>
      <c r="AG100" s="44"/>
    </row>
    <row r="101" spans="1:33" s="5" customFormat="1" ht="15.95" customHeight="1" x14ac:dyDescent="0.25">
      <c r="A101" s="36">
        <v>75</v>
      </c>
      <c r="B101" s="19" t="s">
        <v>150</v>
      </c>
      <c r="C101" s="13" t="s">
        <v>151</v>
      </c>
      <c r="D101" s="56">
        <v>6</v>
      </c>
      <c r="E101" s="64">
        <v>8</v>
      </c>
      <c r="F101" s="64">
        <v>4</v>
      </c>
      <c r="G101" s="49">
        <v>4</v>
      </c>
      <c r="H101" s="49">
        <f t="shared" si="29"/>
        <v>22</v>
      </c>
      <c r="I101" s="33">
        <f t="shared" si="18"/>
        <v>91.666666666666671</v>
      </c>
      <c r="J101" s="33">
        <f t="shared" si="37"/>
        <v>4</v>
      </c>
      <c r="K101" s="49">
        <v>0</v>
      </c>
      <c r="L101" s="49">
        <v>0</v>
      </c>
      <c r="M101" s="33">
        <f t="shared" si="38"/>
        <v>0</v>
      </c>
      <c r="N101" s="33">
        <f t="shared" si="21"/>
        <v>0</v>
      </c>
      <c r="O101" s="33">
        <v>0</v>
      </c>
      <c r="P101" s="32">
        <v>0</v>
      </c>
      <c r="Q101" s="33">
        <f t="shared" si="30"/>
        <v>0</v>
      </c>
      <c r="R101" s="33">
        <f t="shared" si="39"/>
        <v>0</v>
      </c>
      <c r="S101" s="33">
        <f t="shared" si="23"/>
        <v>0</v>
      </c>
      <c r="T101" s="33">
        <f t="shared" si="40"/>
        <v>0</v>
      </c>
      <c r="U101" s="32">
        <v>16</v>
      </c>
      <c r="V101" s="32">
        <f t="shared" si="41"/>
        <v>16</v>
      </c>
      <c r="W101" s="32">
        <v>21</v>
      </c>
      <c r="X101" s="32">
        <f t="shared" si="31"/>
        <v>21</v>
      </c>
      <c r="Y101" s="43"/>
      <c r="Z101" s="49">
        <f t="shared" si="32"/>
        <v>3.2</v>
      </c>
      <c r="AA101" s="49">
        <f t="shared" si="33"/>
        <v>5.04</v>
      </c>
      <c r="AB101" s="38">
        <f t="shared" si="36"/>
        <v>7</v>
      </c>
      <c r="AC101" s="38">
        <f t="shared" si="27"/>
        <v>10.199999999999999</v>
      </c>
      <c r="AD101" s="38">
        <f t="shared" si="28"/>
        <v>14.2</v>
      </c>
      <c r="AE101" s="66">
        <f t="shared" si="34"/>
        <v>14.2</v>
      </c>
      <c r="AF101" s="47" t="str">
        <f t="shared" si="35"/>
        <v>P</v>
      </c>
      <c r="AG101" s="44"/>
    </row>
    <row r="102" spans="1:33" s="11" customFormat="1" ht="23.25" x14ac:dyDescent="0.25">
      <c r="A102" s="36">
        <v>76</v>
      </c>
      <c r="B102" s="19" t="s">
        <v>152</v>
      </c>
      <c r="C102" s="12" t="s">
        <v>153</v>
      </c>
      <c r="D102" s="56">
        <v>7</v>
      </c>
      <c r="E102" s="64">
        <v>8</v>
      </c>
      <c r="F102" s="64">
        <v>3</v>
      </c>
      <c r="G102" s="64">
        <v>4</v>
      </c>
      <c r="H102" s="49">
        <f t="shared" si="29"/>
        <v>22</v>
      </c>
      <c r="I102" s="33">
        <f t="shared" si="18"/>
        <v>91.666666666666671</v>
      </c>
      <c r="J102" s="33">
        <f t="shared" si="37"/>
        <v>4</v>
      </c>
      <c r="K102" s="49">
        <v>0</v>
      </c>
      <c r="L102" s="49">
        <v>0</v>
      </c>
      <c r="M102" s="33">
        <f t="shared" si="38"/>
        <v>0</v>
      </c>
      <c r="N102" s="33">
        <f t="shared" si="21"/>
        <v>0</v>
      </c>
      <c r="O102" s="33">
        <v>0</v>
      </c>
      <c r="P102" s="32">
        <v>0</v>
      </c>
      <c r="Q102" s="33">
        <f t="shared" si="30"/>
        <v>0</v>
      </c>
      <c r="R102" s="33">
        <f t="shared" si="39"/>
        <v>0</v>
      </c>
      <c r="S102" s="33">
        <f t="shared" si="23"/>
        <v>0</v>
      </c>
      <c r="T102" s="33">
        <f t="shared" si="40"/>
        <v>0</v>
      </c>
      <c r="U102" s="32">
        <v>11</v>
      </c>
      <c r="V102" s="32">
        <f t="shared" si="41"/>
        <v>11</v>
      </c>
      <c r="W102" s="32">
        <v>21</v>
      </c>
      <c r="X102" s="32">
        <f t="shared" si="31"/>
        <v>21</v>
      </c>
      <c r="Y102" s="43"/>
      <c r="Z102" s="49">
        <f t="shared" si="32"/>
        <v>2.2000000000000002</v>
      </c>
      <c r="AA102" s="49">
        <f t="shared" si="33"/>
        <v>5.04</v>
      </c>
      <c r="AB102" s="38">
        <f t="shared" si="36"/>
        <v>7</v>
      </c>
      <c r="AC102" s="38">
        <f t="shared" si="27"/>
        <v>9.1999999999999993</v>
      </c>
      <c r="AD102" s="38">
        <f t="shared" si="28"/>
        <v>13.2</v>
      </c>
      <c r="AE102" s="38">
        <f t="shared" si="34"/>
        <v>13.2</v>
      </c>
      <c r="AF102" s="47" t="str">
        <f t="shared" si="35"/>
        <v>P</v>
      </c>
      <c r="AG102" s="44"/>
    </row>
    <row r="103" spans="1:33" ht="15.95" customHeight="1" x14ac:dyDescent="0.25">
      <c r="A103" s="36">
        <v>77</v>
      </c>
      <c r="B103" s="19" t="s">
        <v>154</v>
      </c>
      <c r="C103" s="12" t="s">
        <v>155</v>
      </c>
      <c r="D103" s="56">
        <v>7</v>
      </c>
      <c r="E103" s="64">
        <v>7</v>
      </c>
      <c r="F103" s="64">
        <v>2</v>
      </c>
      <c r="G103" s="49">
        <v>4</v>
      </c>
      <c r="H103" s="49">
        <f t="shared" si="29"/>
        <v>20</v>
      </c>
      <c r="I103" s="33">
        <f t="shared" si="18"/>
        <v>83.333333333333329</v>
      </c>
      <c r="J103" s="33">
        <f t="shared" si="37"/>
        <v>4</v>
      </c>
      <c r="K103" s="49">
        <v>0</v>
      </c>
      <c r="L103" s="49">
        <v>0</v>
      </c>
      <c r="M103" s="33">
        <f t="shared" si="38"/>
        <v>0</v>
      </c>
      <c r="N103" s="33">
        <f t="shared" si="21"/>
        <v>0</v>
      </c>
      <c r="O103" s="33">
        <v>0</v>
      </c>
      <c r="P103" s="32">
        <v>0</v>
      </c>
      <c r="Q103" s="33">
        <f t="shared" si="30"/>
        <v>0</v>
      </c>
      <c r="R103" s="33">
        <f t="shared" si="39"/>
        <v>0</v>
      </c>
      <c r="S103" s="33">
        <f t="shared" si="23"/>
        <v>0</v>
      </c>
      <c r="T103" s="33">
        <f t="shared" si="40"/>
        <v>0</v>
      </c>
      <c r="U103" s="32">
        <v>13.5</v>
      </c>
      <c r="V103" s="32">
        <f t="shared" si="41"/>
        <v>13.5</v>
      </c>
      <c r="W103" s="32">
        <v>35</v>
      </c>
      <c r="X103" s="32">
        <f t="shared" si="31"/>
        <v>35</v>
      </c>
      <c r="Y103" s="43"/>
      <c r="Z103" s="49">
        <f t="shared" si="32"/>
        <v>2.7</v>
      </c>
      <c r="AA103" s="49">
        <f t="shared" si="33"/>
        <v>8.4</v>
      </c>
      <c r="AB103" s="38">
        <f t="shared" si="36"/>
        <v>11.666666666666666</v>
      </c>
      <c r="AC103" s="38">
        <f t="shared" si="27"/>
        <v>14.366666666666667</v>
      </c>
      <c r="AD103" s="38">
        <f t="shared" si="28"/>
        <v>18.366666666666667</v>
      </c>
      <c r="AE103" s="66">
        <f t="shared" si="34"/>
        <v>18.366666666666667</v>
      </c>
      <c r="AF103" s="47" t="str">
        <f t="shared" si="35"/>
        <v>P</v>
      </c>
      <c r="AG103" s="44"/>
    </row>
    <row r="104" spans="1:33" ht="15.95" customHeight="1" x14ac:dyDescent="0.25">
      <c r="A104" s="36">
        <v>78</v>
      </c>
      <c r="B104" s="19" t="s">
        <v>156</v>
      </c>
      <c r="C104" s="12" t="s">
        <v>157</v>
      </c>
      <c r="D104" s="56">
        <v>5</v>
      </c>
      <c r="E104" s="64">
        <v>6</v>
      </c>
      <c r="F104" s="64">
        <v>4</v>
      </c>
      <c r="G104" s="64">
        <v>4</v>
      </c>
      <c r="H104" s="49">
        <f t="shared" si="29"/>
        <v>19</v>
      </c>
      <c r="I104" s="33">
        <f t="shared" si="18"/>
        <v>79.166666666666671</v>
      </c>
      <c r="J104" s="33">
        <f t="shared" si="37"/>
        <v>3</v>
      </c>
      <c r="K104" s="49">
        <v>0</v>
      </c>
      <c r="L104" s="49">
        <v>0</v>
      </c>
      <c r="M104" s="33">
        <f t="shared" si="38"/>
        <v>0</v>
      </c>
      <c r="N104" s="33">
        <f t="shared" si="21"/>
        <v>0</v>
      </c>
      <c r="O104" s="33">
        <v>3</v>
      </c>
      <c r="P104" s="32">
        <v>0</v>
      </c>
      <c r="Q104" s="33">
        <f t="shared" si="30"/>
        <v>0</v>
      </c>
      <c r="R104" s="33">
        <f t="shared" si="39"/>
        <v>0</v>
      </c>
      <c r="S104" s="33">
        <f t="shared" si="23"/>
        <v>0</v>
      </c>
      <c r="T104" s="33">
        <f t="shared" si="40"/>
        <v>0</v>
      </c>
      <c r="U104" s="32">
        <v>4</v>
      </c>
      <c r="V104" s="32">
        <f t="shared" si="41"/>
        <v>4</v>
      </c>
      <c r="W104" s="32">
        <v>16</v>
      </c>
      <c r="X104" s="32">
        <f t="shared" si="31"/>
        <v>16</v>
      </c>
      <c r="Y104" s="43"/>
      <c r="Z104" s="49">
        <f t="shared" si="32"/>
        <v>0.8</v>
      </c>
      <c r="AA104" s="49">
        <f t="shared" si="33"/>
        <v>3.84</v>
      </c>
      <c r="AB104" s="38">
        <f t="shared" si="36"/>
        <v>5.333333333333333</v>
      </c>
      <c r="AC104" s="38">
        <f t="shared" si="27"/>
        <v>6.1333333333333329</v>
      </c>
      <c r="AD104" s="38">
        <f t="shared" si="28"/>
        <v>9.1333333333333329</v>
      </c>
      <c r="AE104" s="38">
        <f t="shared" si="34"/>
        <v>9.1333333333333329</v>
      </c>
      <c r="AF104" s="47" t="str">
        <f t="shared" si="35"/>
        <v>P</v>
      </c>
      <c r="AG104" s="44"/>
    </row>
    <row r="105" spans="1:33" ht="15.95" customHeight="1" x14ac:dyDescent="0.25">
      <c r="A105" s="36">
        <v>79</v>
      </c>
      <c r="B105" s="19" t="s">
        <v>158</v>
      </c>
      <c r="C105" s="12" t="s">
        <v>159</v>
      </c>
      <c r="D105" s="56">
        <v>6</v>
      </c>
      <c r="E105" s="64">
        <v>9</v>
      </c>
      <c r="F105" s="64">
        <v>4</v>
      </c>
      <c r="G105" s="49">
        <v>4</v>
      </c>
      <c r="H105" s="49">
        <f t="shared" si="29"/>
        <v>23</v>
      </c>
      <c r="I105" s="33">
        <f t="shared" si="18"/>
        <v>95.833333333333329</v>
      </c>
      <c r="J105" s="33">
        <f t="shared" si="37"/>
        <v>4</v>
      </c>
      <c r="K105" s="49">
        <v>0</v>
      </c>
      <c r="L105" s="49">
        <v>0</v>
      </c>
      <c r="M105" s="33">
        <f t="shared" si="38"/>
        <v>0</v>
      </c>
      <c r="N105" s="33">
        <f t="shared" si="21"/>
        <v>0</v>
      </c>
      <c r="O105" s="33">
        <v>3</v>
      </c>
      <c r="P105" s="32">
        <v>0</v>
      </c>
      <c r="Q105" s="33">
        <f t="shared" si="30"/>
        <v>0</v>
      </c>
      <c r="R105" s="33">
        <f t="shared" si="39"/>
        <v>0</v>
      </c>
      <c r="S105" s="33">
        <f t="shared" si="23"/>
        <v>0</v>
      </c>
      <c r="T105" s="33">
        <f t="shared" si="40"/>
        <v>0</v>
      </c>
      <c r="U105" s="32">
        <v>11</v>
      </c>
      <c r="V105" s="32">
        <f t="shared" si="41"/>
        <v>11</v>
      </c>
      <c r="W105" s="32">
        <v>18</v>
      </c>
      <c r="X105" s="32">
        <f t="shared" si="31"/>
        <v>18</v>
      </c>
      <c r="Y105" s="43"/>
      <c r="Z105" s="49">
        <f t="shared" si="32"/>
        <v>2.2000000000000002</v>
      </c>
      <c r="AA105" s="49">
        <f t="shared" si="33"/>
        <v>4.32</v>
      </c>
      <c r="AB105" s="38">
        <f t="shared" si="36"/>
        <v>6</v>
      </c>
      <c r="AC105" s="38">
        <f t="shared" si="27"/>
        <v>8.1999999999999993</v>
      </c>
      <c r="AD105" s="38">
        <f t="shared" si="28"/>
        <v>12.2</v>
      </c>
      <c r="AE105" s="66">
        <f t="shared" si="34"/>
        <v>12.2</v>
      </c>
      <c r="AF105" s="47" t="str">
        <f t="shared" si="35"/>
        <v>P</v>
      </c>
      <c r="AG105" s="44"/>
    </row>
    <row r="106" spans="1:33" ht="15.95" customHeight="1" x14ac:dyDescent="0.25">
      <c r="A106" s="36">
        <v>80</v>
      </c>
      <c r="B106" s="19" t="s">
        <v>160</v>
      </c>
      <c r="C106" s="12" t="s">
        <v>161</v>
      </c>
      <c r="D106" s="56">
        <v>5</v>
      </c>
      <c r="E106" s="64">
        <v>3</v>
      </c>
      <c r="F106" s="64">
        <v>2</v>
      </c>
      <c r="G106" s="64">
        <v>4</v>
      </c>
      <c r="H106" s="49">
        <f t="shared" si="29"/>
        <v>14</v>
      </c>
      <c r="I106" s="33">
        <f t="shared" si="18"/>
        <v>58.333333333333336</v>
      </c>
      <c r="J106" s="33">
        <f t="shared" si="37"/>
        <v>2</v>
      </c>
      <c r="K106" s="49">
        <v>0</v>
      </c>
      <c r="L106" s="49">
        <v>0</v>
      </c>
      <c r="M106" s="33">
        <f t="shared" si="38"/>
        <v>0</v>
      </c>
      <c r="N106" s="33">
        <f t="shared" si="21"/>
        <v>0</v>
      </c>
      <c r="O106" s="33">
        <v>0</v>
      </c>
      <c r="P106" s="32">
        <v>2</v>
      </c>
      <c r="Q106" s="33">
        <f t="shared" si="30"/>
        <v>0</v>
      </c>
      <c r="R106" s="33">
        <f t="shared" si="39"/>
        <v>0</v>
      </c>
      <c r="S106" s="33">
        <f t="shared" si="23"/>
        <v>0</v>
      </c>
      <c r="T106" s="33">
        <f t="shared" si="40"/>
        <v>0</v>
      </c>
      <c r="U106" s="32" t="s">
        <v>184</v>
      </c>
      <c r="V106" s="32">
        <f t="shared" si="41"/>
        <v>0</v>
      </c>
      <c r="W106" s="32">
        <v>17</v>
      </c>
      <c r="X106" s="32">
        <f t="shared" si="31"/>
        <v>17</v>
      </c>
      <c r="Y106" s="43"/>
      <c r="Z106" s="49">
        <f t="shared" si="32"/>
        <v>0</v>
      </c>
      <c r="AA106" s="49">
        <f t="shared" si="33"/>
        <v>4.08</v>
      </c>
      <c r="AB106" s="38">
        <f t="shared" si="36"/>
        <v>5.666666666666667</v>
      </c>
      <c r="AC106" s="38">
        <f t="shared" si="27"/>
        <v>5.666666666666667</v>
      </c>
      <c r="AD106" s="38">
        <f t="shared" si="28"/>
        <v>7.666666666666667</v>
      </c>
      <c r="AE106" s="38">
        <f t="shared" si="34"/>
        <v>7.666666666666667</v>
      </c>
      <c r="AF106" s="47" t="str">
        <f t="shared" si="35"/>
        <v>F</v>
      </c>
      <c r="AG106" s="44"/>
    </row>
    <row r="107" spans="1:33" ht="15.95" customHeight="1" x14ac:dyDescent="0.25">
      <c r="A107" s="36">
        <v>81</v>
      </c>
      <c r="B107" s="19" t="s">
        <v>162</v>
      </c>
      <c r="C107" s="13" t="s">
        <v>163</v>
      </c>
      <c r="D107" s="56">
        <v>6</v>
      </c>
      <c r="E107" s="64">
        <v>4</v>
      </c>
      <c r="F107" s="64">
        <v>4</v>
      </c>
      <c r="G107" s="49">
        <v>4</v>
      </c>
      <c r="H107" s="49">
        <f t="shared" si="29"/>
        <v>18</v>
      </c>
      <c r="I107" s="33">
        <f t="shared" si="18"/>
        <v>75</v>
      </c>
      <c r="J107" s="33">
        <f t="shared" si="37"/>
        <v>3</v>
      </c>
      <c r="K107" s="49">
        <v>0</v>
      </c>
      <c r="L107" s="49">
        <v>0</v>
      </c>
      <c r="M107" s="33">
        <f t="shared" si="38"/>
        <v>0</v>
      </c>
      <c r="N107" s="33">
        <f t="shared" si="21"/>
        <v>0</v>
      </c>
      <c r="O107" s="33">
        <v>0</v>
      </c>
      <c r="P107" s="32">
        <v>1</v>
      </c>
      <c r="Q107" s="33">
        <f t="shared" si="30"/>
        <v>0</v>
      </c>
      <c r="R107" s="33">
        <f t="shared" si="39"/>
        <v>0</v>
      </c>
      <c r="S107" s="33">
        <f t="shared" si="23"/>
        <v>0</v>
      </c>
      <c r="T107" s="33">
        <f t="shared" si="40"/>
        <v>0</v>
      </c>
      <c r="U107" s="32">
        <v>1</v>
      </c>
      <c r="V107" s="32">
        <f t="shared" si="41"/>
        <v>1</v>
      </c>
      <c r="W107" s="32">
        <v>4</v>
      </c>
      <c r="X107" s="32">
        <f t="shared" si="31"/>
        <v>4</v>
      </c>
      <c r="Y107" s="43">
        <v>3</v>
      </c>
      <c r="Z107" s="49">
        <f t="shared" si="32"/>
        <v>0.2</v>
      </c>
      <c r="AA107" s="49">
        <f t="shared" si="33"/>
        <v>0.96</v>
      </c>
      <c r="AB107" s="38">
        <f t="shared" si="36"/>
        <v>1.3333333333333333</v>
      </c>
      <c r="AC107" s="38">
        <f t="shared" si="27"/>
        <v>1.5333333333333332</v>
      </c>
      <c r="AD107" s="38">
        <f t="shared" si="28"/>
        <v>4.5333333333333332</v>
      </c>
      <c r="AE107" s="66">
        <f t="shared" si="34"/>
        <v>4.5333333333333332</v>
      </c>
      <c r="AF107" s="47" t="str">
        <f t="shared" si="35"/>
        <v>F</v>
      </c>
      <c r="AG107" s="44"/>
    </row>
    <row r="108" spans="1:33" ht="15.95" customHeight="1" x14ac:dyDescent="0.25">
      <c r="A108" s="36">
        <v>82</v>
      </c>
      <c r="B108" s="19" t="s">
        <v>164</v>
      </c>
      <c r="C108" s="12" t="s">
        <v>165</v>
      </c>
      <c r="D108" s="56">
        <v>7</v>
      </c>
      <c r="E108" s="64">
        <v>8</v>
      </c>
      <c r="F108" s="64">
        <v>4</v>
      </c>
      <c r="G108" s="64">
        <v>4</v>
      </c>
      <c r="H108" s="49">
        <f t="shared" si="29"/>
        <v>23</v>
      </c>
      <c r="I108" s="33">
        <f t="shared" si="18"/>
        <v>95.833333333333329</v>
      </c>
      <c r="J108" s="33">
        <f t="shared" si="37"/>
        <v>4</v>
      </c>
      <c r="K108" s="49">
        <v>0</v>
      </c>
      <c r="L108" s="49">
        <v>0</v>
      </c>
      <c r="M108" s="33">
        <f t="shared" si="38"/>
        <v>0</v>
      </c>
      <c r="N108" s="33">
        <f t="shared" si="21"/>
        <v>0</v>
      </c>
      <c r="O108" s="33">
        <v>0</v>
      </c>
      <c r="P108" s="32">
        <v>0</v>
      </c>
      <c r="Q108" s="33">
        <f t="shared" si="30"/>
        <v>0</v>
      </c>
      <c r="R108" s="33">
        <f t="shared" si="39"/>
        <v>0</v>
      </c>
      <c r="S108" s="33">
        <f t="shared" si="23"/>
        <v>0</v>
      </c>
      <c r="T108" s="33">
        <f t="shared" si="40"/>
        <v>0</v>
      </c>
      <c r="U108" s="32">
        <v>15</v>
      </c>
      <c r="V108" s="32">
        <f t="shared" si="41"/>
        <v>15</v>
      </c>
      <c r="W108" s="32">
        <v>29</v>
      </c>
      <c r="X108" s="32">
        <f t="shared" si="31"/>
        <v>29</v>
      </c>
      <c r="Y108" s="43"/>
      <c r="Z108" s="49">
        <f t="shared" si="32"/>
        <v>3</v>
      </c>
      <c r="AA108" s="49">
        <f t="shared" si="33"/>
        <v>6.96</v>
      </c>
      <c r="AB108" s="38">
        <f t="shared" si="36"/>
        <v>9.6666666666666661</v>
      </c>
      <c r="AC108" s="38">
        <f t="shared" si="27"/>
        <v>12.666666666666666</v>
      </c>
      <c r="AD108" s="38">
        <f t="shared" si="28"/>
        <v>16.666666666666664</v>
      </c>
      <c r="AE108" s="38">
        <f t="shared" si="34"/>
        <v>16.666666666666664</v>
      </c>
      <c r="AF108" s="47" t="str">
        <f t="shared" si="35"/>
        <v>P</v>
      </c>
      <c r="AG108" s="44"/>
    </row>
    <row r="109" spans="1:33" ht="15.95" customHeight="1" x14ac:dyDescent="0.25">
      <c r="A109" s="36">
        <v>83</v>
      </c>
      <c r="B109" s="19" t="s">
        <v>166</v>
      </c>
      <c r="C109" s="12" t="s">
        <v>167</v>
      </c>
      <c r="D109" s="56">
        <v>6</v>
      </c>
      <c r="E109" s="64">
        <v>6</v>
      </c>
      <c r="F109" s="64">
        <v>3</v>
      </c>
      <c r="G109" s="49">
        <v>4</v>
      </c>
      <c r="H109" s="49">
        <f t="shared" si="29"/>
        <v>19</v>
      </c>
      <c r="I109" s="33">
        <f t="shared" si="18"/>
        <v>79.166666666666671</v>
      </c>
      <c r="J109" s="33">
        <f t="shared" si="37"/>
        <v>3</v>
      </c>
      <c r="K109" s="49">
        <v>0</v>
      </c>
      <c r="L109" s="49">
        <v>0</v>
      </c>
      <c r="M109" s="33">
        <f t="shared" si="38"/>
        <v>0</v>
      </c>
      <c r="N109" s="33">
        <f t="shared" si="21"/>
        <v>0</v>
      </c>
      <c r="O109" s="33">
        <v>0</v>
      </c>
      <c r="P109" s="32">
        <v>0</v>
      </c>
      <c r="Q109" s="33">
        <f t="shared" si="30"/>
        <v>0</v>
      </c>
      <c r="R109" s="33">
        <f t="shared" si="39"/>
        <v>0</v>
      </c>
      <c r="S109" s="33">
        <f t="shared" si="23"/>
        <v>0</v>
      </c>
      <c r="T109" s="33">
        <f t="shared" si="40"/>
        <v>0</v>
      </c>
      <c r="U109" s="32">
        <v>5</v>
      </c>
      <c r="V109" s="32">
        <f t="shared" si="41"/>
        <v>5</v>
      </c>
      <c r="W109" s="32">
        <v>24</v>
      </c>
      <c r="X109" s="32">
        <f t="shared" si="31"/>
        <v>24</v>
      </c>
      <c r="Y109" s="43"/>
      <c r="Z109" s="49">
        <f t="shared" si="32"/>
        <v>1</v>
      </c>
      <c r="AA109" s="49">
        <f t="shared" si="33"/>
        <v>5.76</v>
      </c>
      <c r="AB109" s="38">
        <f t="shared" si="36"/>
        <v>8</v>
      </c>
      <c r="AC109" s="38">
        <f t="shared" si="27"/>
        <v>9</v>
      </c>
      <c r="AD109" s="38">
        <f t="shared" si="28"/>
        <v>12</v>
      </c>
      <c r="AE109" s="66">
        <f t="shared" si="34"/>
        <v>12</v>
      </c>
      <c r="AF109" s="47" t="str">
        <f t="shared" si="35"/>
        <v>P</v>
      </c>
      <c r="AG109" s="44"/>
    </row>
    <row r="110" spans="1:33" ht="15.95" customHeight="1" x14ac:dyDescent="0.25">
      <c r="A110" s="36">
        <v>84</v>
      </c>
      <c r="B110" s="19" t="s">
        <v>168</v>
      </c>
      <c r="C110" s="12" t="s">
        <v>169</v>
      </c>
      <c r="D110" s="56">
        <v>5</v>
      </c>
      <c r="E110" s="64">
        <v>9</v>
      </c>
      <c r="F110" s="64">
        <v>4</v>
      </c>
      <c r="G110" s="64">
        <v>4</v>
      </c>
      <c r="H110" s="49">
        <f t="shared" si="29"/>
        <v>22</v>
      </c>
      <c r="I110" s="33">
        <f t="shared" si="18"/>
        <v>91.666666666666671</v>
      </c>
      <c r="J110" s="33">
        <f t="shared" si="37"/>
        <v>4</v>
      </c>
      <c r="K110" s="49">
        <v>0</v>
      </c>
      <c r="L110" s="49">
        <v>0</v>
      </c>
      <c r="M110" s="33">
        <f t="shared" si="38"/>
        <v>0</v>
      </c>
      <c r="N110" s="33">
        <f t="shared" si="21"/>
        <v>0</v>
      </c>
      <c r="O110" s="33">
        <v>0</v>
      </c>
      <c r="P110" s="32">
        <v>1</v>
      </c>
      <c r="Q110" s="33">
        <f t="shared" si="30"/>
        <v>0</v>
      </c>
      <c r="R110" s="33">
        <f t="shared" si="39"/>
        <v>0</v>
      </c>
      <c r="S110" s="33">
        <f t="shared" si="23"/>
        <v>0</v>
      </c>
      <c r="T110" s="33">
        <f t="shared" si="40"/>
        <v>0</v>
      </c>
      <c r="U110" s="32">
        <v>9.5</v>
      </c>
      <c r="V110" s="32">
        <f t="shared" si="41"/>
        <v>9.5</v>
      </c>
      <c r="W110" s="32">
        <v>17</v>
      </c>
      <c r="X110" s="32">
        <f t="shared" si="31"/>
        <v>17</v>
      </c>
      <c r="Y110" s="43"/>
      <c r="Z110" s="49">
        <f t="shared" si="32"/>
        <v>1.9</v>
      </c>
      <c r="AA110" s="49">
        <f t="shared" si="33"/>
        <v>4.08</v>
      </c>
      <c r="AB110" s="38">
        <f t="shared" si="36"/>
        <v>5.666666666666667</v>
      </c>
      <c r="AC110" s="38">
        <f t="shared" si="27"/>
        <v>7.5666666666666664</v>
      </c>
      <c r="AD110" s="38">
        <f t="shared" si="28"/>
        <v>11.566666666666666</v>
      </c>
      <c r="AE110" s="38">
        <f t="shared" si="34"/>
        <v>11.566666666666666</v>
      </c>
      <c r="AF110" s="47" t="str">
        <f t="shared" si="35"/>
        <v>P</v>
      </c>
      <c r="AG110" s="44"/>
    </row>
    <row r="111" spans="1:33" ht="15.95" customHeight="1" x14ac:dyDescent="0.25">
      <c r="A111" s="36">
        <v>85</v>
      </c>
      <c r="B111" s="19" t="s">
        <v>170</v>
      </c>
      <c r="C111" s="12" t="s">
        <v>171</v>
      </c>
      <c r="D111" s="56">
        <v>5</v>
      </c>
      <c r="E111" s="64">
        <v>5</v>
      </c>
      <c r="F111" s="64">
        <v>4</v>
      </c>
      <c r="G111" s="49">
        <v>4</v>
      </c>
      <c r="H111" s="49">
        <f t="shared" si="29"/>
        <v>18</v>
      </c>
      <c r="I111" s="33">
        <f t="shared" si="18"/>
        <v>75</v>
      </c>
      <c r="J111" s="33">
        <f t="shared" si="37"/>
        <v>3</v>
      </c>
      <c r="K111" s="49">
        <v>0</v>
      </c>
      <c r="L111" s="49">
        <v>0</v>
      </c>
      <c r="M111" s="33">
        <f t="shared" si="38"/>
        <v>0</v>
      </c>
      <c r="N111" s="33">
        <f t="shared" si="21"/>
        <v>0</v>
      </c>
      <c r="O111" s="33">
        <v>0</v>
      </c>
      <c r="P111" s="32">
        <v>2</v>
      </c>
      <c r="Q111" s="33">
        <f t="shared" si="30"/>
        <v>0</v>
      </c>
      <c r="R111" s="33">
        <f t="shared" si="39"/>
        <v>0</v>
      </c>
      <c r="S111" s="33">
        <f t="shared" si="23"/>
        <v>0</v>
      </c>
      <c r="T111" s="33">
        <f t="shared" si="40"/>
        <v>0</v>
      </c>
      <c r="U111" s="32">
        <v>0</v>
      </c>
      <c r="V111" s="32">
        <f t="shared" si="41"/>
        <v>0</v>
      </c>
      <c r="W111" s="32">
        <v>25</v>
      </c>
      <c r="X111" s="32">
        <f t="shared" si="31"/>
        <v>25</v>
      </c>
      <c r="Y111" s="43"/>
      <c r="Z111" s="49">
        <f t="shared" si="32"/>
        <v>0</v>
      </c>
      <c r="AA111" s="49">
        <f t="shared" si="33"/>
        <v>6</v>
      </c>
      <c r="AB111" s="38">
        <f t="shared" si="36"/>
        <v>8.3333333333333339</v>
      </c>
      <c r="AC111" s="38">
        <f t="shared" si="27"/>
        <v>8.3333333333333339</v>
      </c>
      <c r="AD111" s="38">
        <f t="shared" si="28"/>
        <v>11.333333333333334</v>
      </c>
      <c r="AE111" s="66">
        <f t="shared" si="34"/>
        <v>11.333333333333334</v>
      </c>
      <c r="AF111" s="47" t="str">
        <f t="shared" si="35"/>
        <v>P</v>
      </c>
      <c r="AG111" s="44"/>
    </row>
    <row r="112" spans="1:33" ht="15.95" customHeight="1" x14ac:dyDescent="0.25">
      <c r="A112" s="36">
        <v>86</v>
      </c>
      <c r="B112" s="19" t="s">
        <v>172</v>
      </c>
      <c r="C112" s="12" t="s">
        <v>173</v>
      </c>
      <c r="D112" s="56">
        <v>4</v>
      </c>
      <c r="E112" s="64">
        <v>5</v>
      </c>
      <c r="F112" s="64">
        <v>2</v>
      </c>
      <c r="G112" s="64">
        <v>4</v>
      </c>
      <c r="H112" s="49">
        <f t="shared" si="29"/>
        <v>15</v>
      </c>
      <c r="I112" s="33">
        <f t="shared" si="18"/>
        <v>62.5</v>
      </c>
      <c r="J112" s="33">
        <f t="shared" si="37"/>
        <v>3</v>
      </c>
      <c r="K112" s="49">
        <v>0</v>
      </c>
      <c r="L112" s="49">
        <v>0</v>
      </c>
      <c r="M112" s="33">
        <f t="shared" si="38"/>
        <v>0</v>
      </c>
      <c r="N112" s="33">
        <f t="shared" si="21"/>
        <v>0</v>
      </c>
      <c r="O112" s="33">
        <v>0</v>
      </c>
      <c r="P112" s="32">
        <v>1</v>
      </c>
      <c r="Q112" s="33">
        <f t="shared" si="30"/>
        <v>0</v>
      </c>
      <c r="R112" s="33">
        <f t="shared" si="39"/>
        <v>0</v>
      </c>
      <c r="S112" s="33">
        <f t="shared" si="23"/>
        <v>0</v>
      </c>
      <c r="T112" s="33">
        <f t="shared" si="40"/>
        <v>0</v>
      </c>
      <c r="U112" s="32">
        <v>0</v>
      </c>
      <c r="V112" s="32">
        <f t="shared" si="41"/>
        <v>0</v>
      </c>
      <c r="W112" s="32">
        <v>12</v>
      </c>
      <c r="X112" s="32">
        <f t="shared" si="31"/>
        <v>12</v>
      </c>
      <c r="Y112" s="43"/>
      <c r="Z112" s="49">
        <f t="shared" si="32"/>
        <v>0</v>
      </c>
      <c r="AA112" s="49">
        <f t="shared" si="33"/>
        <v>2.88</v>
      </c>
      <c r="AB112" s="38">
        <f t="shared" si="36"/>
        <v>4</v>
      </c>
      <c r="AC112" s="38">
        <f t="shared" si="27"/>
        <v>4</v>
      </c>
      <c r="AD112" s="38">
        <f t="shared" si="28"/>
        <v>7</v>
      </c>
      <c r="AE112" s="38">
        <f t="shared" si="34"/>
        <v>7</v>
      </c>
      <c r="AF112" s="47" t="str">
        <f t="shared" si="35"/>
        <v>F</v>
      </c>
      <c r="AG112" s="44"/>
    </row>
    <row r="113" spans="1:33" ht="15.95" customHeight="1" x14ac:dyDescent="0.25">
      <c r="A113" s="36">
        <v>87</v>
      </c>
      <c r="B113" s="19" t="s">
        <v>174</v>
      </c>
      <c r="C113" s="12" t="s">
        <v>175</v>
      </c>
      <c r="D113" s="56">
        <v>2</v>
      </c>
      <c r="E113" s="64">
        <v>5</v>
      </c>
      <c r="F113" s="64">
        <v>2</v>
      </c>
      <c r="G113" s="49">
        <v>4</v>
      </c>
      <c r="H113" s="49">
        <f t="shared" si="29"/>
        <v>13</v>
      </c>
      <c r="I113" s="33">
        <f t="shared" si="18"/>
        <v>54.166666666666664</v>
      </c>
      <c r="J113" s="33">
        <f t="shared" si="37"/>
        <v>2</v>
      </c>
      <c r="K113" s="49">
        <v>0</v>
      </c>
      <c r="L113" s="49">
        <v>0</v>
      </c>
      <c r="M113" s="33">
        <f t="shared" si="38"/>
        <v>0</v>
      </c>
      <c r="N113" s="33">
        <f t="shared" si="21"/>
        <v>0</v>
      </c>
      <c r="O113" s="33">
        <v>0</v>
      </c>
      <c r="P113" s="32">
        <v>0</v>
      </c>
      <c r="Q113" s="33">
        <f t="shared" si="30"/>
        <v>0</v>
      </c>
      <c r="R113" s="33">
        <f t="shared" si="39"/>
        <v>0</v>
      </c>
      <c r="S113" s="33">
        <f t="shared" si="23"/>
        <v>0</v>
      </c>
      <c r="T113" s="33">
        <f t="shared" si="40"/>
        <v>0</v>
      </c>
      <c r="U113" s="32">
        <v>3</v>
      </c>
      <c r="V113" s="32">
        <f t="shared" si="41"/>
        <v>3</v>
      </c>
      <c r="W113" s="32">
        <v>3</v>
      </c>
      <c r="X113" s="32">
        <f t="shared" si="31"/>
        <v>3</v>
      </c>
      <c r="Y113" s="43"/>
      <c r="Z113" s="49">
        <f t="shared" si="32"/>
        <v>0.6</v>
      </c>
      <c r="AA113" s="49">
        <f t="shared" si="33"/>
        <v>0.72</v>
      </c>
      <c r="AB113" s="38">
        <f t="shared" si="36"/>
        <v>1</v>
      </c>
      <c r="AC113" s="38">
        <f t="shared" si="27"/>
        <v>1.6</v>
      </c>
      <c r="AD113" s="38">
        <f t="shared" si="28"/>
        <v>3.6</v>
      </c>
      <c r="AE113" s="66">
        <f t="shared" si="34"/>
        <v>3.6</v>
      </c>
      <c r="AF113" s="47" t="str">
        <f t="shared" si="35"/>
        <v>F</v>
      </c>
      <c r="AG113" s="44"/>
    </row>
    <row r="114" spans="1:33" ht="15.95" customHeight="1" x14ac:dyDescent="0.25">
      <c r="A114" s="36">
        <v>89</v>
      </c>
      <c r="B114" s="19" t="s">
        <v>178</v>
      </c>
      <c r="C114" s="12" t="s">
        <v>179</v>
      </c>
      <c r="D114" s="56">
        <v>2</v>
      </c>
      <c r="E114" s="64">
        <v>1</v>
      </c>
      <c r="F114" s="64">
        <v>1</v>
      </c>
      <c r="G114" s="64">
        <v>4</v>
      </c>
      <c r="H114" s="49">
        <f t="shared" si="29"/>
        <v>8</v>
      </c>
      <c r="I114" s="33">
        <f t="shared" si="18"/>
        <v>33.333333333333336</v>
      </c>
      <c r="J114" s="33">
        <f t="shared" si="37"/>
        <v>1</v>
      </c>
      <c r="K114" s="49">
        <v>0</v>
      </c>
      <c r="L114" s="49">
        <v>0</v>
      </c>
      <c r="M114" s="33">
        <f t="shared" si="38"/>
        <v>0</v>
      </c>
      <c r="N114" s="33">
        <f t="shared" si="21"/>
        <v>0</v>
      </c>
      <c r="O114" s="33">
        <v>0</v>
      </c>
      <c r="P114" s="32">
        <v>0</v>
      </c>
      <c r="Q114" s="33">
        <f t="shared" si="30"/>
        <v>0</v>
      </c>
      <c r="R114" s="33">
        <f t="shared" si="39"/>
        <v>0</v>
      </c>
      <c r="S114" s="33">
        <f t="shared" si="23"/>
        <v>0</v>
      </c>
      <c r="T114" s="33">
        <f t="shared" si="40"/>
        <v>0</v>
      </c>
      <c r="U114" s="32" t="s">
        <v>184</v>
      </c>
      <c r="V114" s="32">
        <f t="shared" si="41"/>
        <v>0</v>
      </c>
      <c r="W114" s="32">
        <v>9</v>
      </c>
      <c r="X114" s="32">
        <f t="shared" si="31"/>
        <v>9</v>
      </c>
      <c r="Y114" s="43"/>
      <c r="Z114" s="49">
        <f t="shared" si="32"/>
        <v>0</v>
      </c>
      <c r="AA114" s="49">
        <f t="shared" si="33"/>
        <v>2.16</v>
      </c>
      <c r="AB114" s="38">
        <f t="shared" si="36"/>
        <v>3</v>
      </c>
      <c r="AC114" s="38">
        <f t="shared" si="27"/>
        <v>3</v>
      </c>
      <c r="AD114" s="38">
        <f t="shared" si="28"/>
        <v>4</v>
      </c>
      <c r="AE114" s="38">
        <f t="shared" si="34"/>
        <v>4</v>
      </c>
      <c r="AF114" s="47" t="str">
        <f t="shared" si="35"/>
        <v>F</v>
      </c>
      <c r="AG114" s="44"/>
    </row>
    <row r="115" spans="1:33" ht="15.95" customHeight="1" thickBot="1" x14ac:dyDescent="0.3">
      <c r="A115" s="36">
        <v>90</v>
      </c>
      <c r="B115" s="19" t="s">
        <v>180</v>
      </c>
      <c r="C115" s="12" t="s">
        <v>181</v>
      </c>
      <c r="D115" s="57">
        <v>6</v>
      </c>
      <c r="E115" s="65">
        <v>7</v>
      </c>
      <c r="F115" s="65">
        <v>2</v>
      </c>
      <c r="G115" s="49">
        <v>4</v>
      </c>
      <c r="H115" s="49">
        <f t="shared" si="29"/>
        <v>19</v>
      </c>
      <c r="I115" s="33">
        <f t="shared" si="18"/>
        <v>79.166666666666671</v>
      </c>
      <c r="J115" s="33">
        <f t="shared" si="37"/>
        <v>3</v>
      </c>
      <c r="K115" s="49">
        <v>0</v>
      </c>
      <c r="L115" s="49">
        <v>0</v>
      </c>
      <c r="M115" s="33">
        <f t="shared" si="38"/>
        <v>0</v>
      </c>
      <c r="N115" s="33">
        <f t="shared" si="21"/>
        <v>0</v>
      </c>
      <c r="O115" s="33">
        <v>0</v>
      </c>
      <c r="P115" s="32">
        <v>0</v>
      </c>
      <c r="Q115" s="33">
        <f t="shared" si="30"/>
        <v>0</v>
      </c>
      <c r="R115" s="33">
        <f t="shared" si="39"/>
        <v>0</v>
      </c>
      <c r="S115" s="33">
        <f t="shared" si="23"/>
        <v>0</v>
      </c>
      <c r="T115" s="33">
        <f t="shared" si="40"/>
        <v>0</v>
      </c>
      <c r="U115" s="32">
        <v>6.5</v>
      </c>
      <c r="V115" s="32">
        <f t="shared" si="41"/>
        <v>6.5</v>
      </c>
      <c r="W115" s="32">
        <v>16</v>
      </c>
      <c r="X115" s="32">
        <f t="shared" si="31"/>
        <v>16</v>
      </c>
      <c r="Y115" s="43"/>
      <c r="Z115" s="49">
        <f t="shared" si="32"/>
        <v>1.3</v>
      </c>
      <c r="AA115" s="49">
        <f t="shared" si="33"/>
        <v>3.84</v>
      </c>
      <c r="AB115" s="38">
        <f>X115*$AB$71/$AJ$8</f>
        <v>5.333333333333333</v>
      </c>
      <c r="AC115" s="38">
        <f t="shared" si="27"/>
        <v>6.6333333333333329</v>
      </c>
      <c r="AD115" s="38">
        <f t="shared" si="28"/>
        <v>9.6333333333333329</v>
      </c>
      <c r="AE115" s="66">
        <f t="shared" si="34"/>
        <v>9.6333333333333329</v>
      </c>
      <c r="AF115" s="47" t="str">
        <f t="shared" si="35"/>
        <v>P</v>
      </c>
      <c r="AG115" s="44"/>
    </row>
    <row r="116" spans="1:33" ht="15.95" customHeight="1" x14ac:dyDescent="0.25">
      <c r="A116" s="74" t="s">
        <v>197</v>
      </c>
      <c r="B116" s="75"/>
      <c r="C116" s="76" t="s">
        <v>198</v>
      </c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</row>
    <row r="117" spans="1:33" ht="15.95" customHeight="1" x14ac:dyDescent="0.25">
      <c r="A117" s="9"/>
      <c r="B117" s="10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</row>
  </sheetData>
  <mergeCells count="80">
    <mergeCell ref="D69:D70"/>
    <mergeCell ref="E69:E70"/>
    <mergeCell ref="F69:F70"/>
    <mergeCell ref="C116:AF117"/>
    <mergeCell ref="Z4:AC4"/>
    <mergeCell ref="W5:W6"/>
    <mergeCell ref="X5:X6"/>
    <mergeCell ref="Z5:Z6"/>
    <mergeCell ref="AA5:AA6"/>
    <mergeCell ref="AB5:AB6"/>
    <mergeCell ref="A65:AF65"/>
    <mergeCell ref="A66:AF66"/>
    <mergeCell ref="A67:C67"/>
    <mergeCell ref="U67:Z67"/>
    <mergeCell ref="A68:A71"/>
    <mergeCell ref="O6:O7"/>
    <mergeCell ref="P6:P7"/>
    <mergeCell ref="D68:J68"/>
    <mergeCell ref="S5:S7"/>
    <mergeCell ref="A116:B116"/>
    <mergeCell ref="D4:J4"/>
    <mergeCell ref="K4:T4"/>
    <mergeCell ref="K5:M5"/>
    <mergeCell ref="O5:P5"/>
    <mergeCell ref="D5:D6"/>
    <mergeCell ref="E5:E6"/>
    <mergeCell ref="F5:F6"/>
    <mergeCell ref="H5:H6"/>
    <mergeCell ref="I5:I6"/>
    <mergeCell ref="J5:J6"/>
    <mergeCell ref="Q5:Q7"/>
    <mergeCell ref="R5:R7"/>
    <mergeCell ref="K68:T68"/>
    <mergeCell ref="H69:H70"/>
    <mergeCell ref="I69:I70"/>
    <mergeCell ref="A1:AF1"/>
    <mergeCell ref="A2:AF2"/>
    <mergeCell ref="A3:C3"/>
    <mergeCell ref="U3:Z3"/>
    <mergeCell ref="AF4:AF7"/>
    <mergeCell ref="C4:C7"/>
    <mergeCell ref="B4:B7"/>
    <mergeCell ref="A4:A7"/>
    <mergeCell ref="U5:U6"/>
    <mergeCell ref="V5:V6"/>
    <mergeCell ref="AC5:AC6"/>
    <mergeCell ref="AD4:AD6"/>
    <mergeCell ref="T5:T7"/>
    <mergeCell ref="N5:N6"/>
    <mergeCell ref="A53:B53"/>
    <mergeCell ref="C53:AF54"/>
    <mergeCell ref="Z69:Z70"/>
    <mergeCell ref="AA69:AA70"/>
    <mergeCell ref="AB69:AB70"/>
    <mergeCell ref="AC69:AC70"/>
    <mergeCell ref="U69:U70"/>
    <mergeCell ref="V69:V70"/>
    <mergeCell ref="W69:W70"/>
    <mergeCell ref="X69:X70"/>
    <mergeCell ref="Z68:AC68"/>
    <mergeCell ref="AF68:AF71"/>
    <mergeCell ref="T69:T71"/>
    <mergeCell ref="B68:B71"/>
    <mergeCell ref="C68:C71"/>
    <mergeCell ref="J69:J70"/>
    <mergeCell ref="AE4:AE6"/>
    <mergeCell ref="AE68:AE70"/>
    <mergeCell ref="AD68:AD70"/>
    <mergeCell ref="G5:G6"/>
    <mergeCell ref="G69:G70"/>
    <mergeCell ref="U4:X4"/>
    <mergeCell ref="U68:X68"/>
    <mergeCell ref="Y5:Y6"/>
    <mergeCell ref="Y69:Y70"/>
    <mergeCell ref="K69:M69"/>
    <mergeCell ref="N69:N70"/>
    <mergeCell ref="O69:P69"/>
    <mergeCell ref="Q69:Q71"/>
    <mergeCell ref="R69:R71"/>
    <mergeCell ref="S69:S71"/>
  </mergeCells>
  <printOptions horizontalCentered="1" verticalCentered="1"/>
  <pageMargins left="0.25" right="0.25" top="0.75" bottom="0.75" header="0.3" footer="0.3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2"/>
  <sheetViews>
    <sheetView workbookViewId="0">
      <pane xSplit="3" ySplit="7" topLeftCell="D112" activePane="bottomRight" state="frozen"/>
      <selection pane="topRight" activeCell="D1" sqref="D1"/>
      <selection pane="bottomLeft" activeCell="A8" sqref="A8"/>
      <selection pane="bottomRight" activeCell="V112" sqref="V112"/>
    </sheetView>
  </sheetViews>
  <sheetFormatPr defaultRowHeight="15" x14ac:dyDescent="0.25"/>
  <cols>
    <col min="1" max="1" width="4" customWidth="1"/>
    <col min="2" max="2" width="10.7109375" customWidth="1"/>
    <col min="3" max="3" width="18.140625" customWidth="1"/>
    <col min="4" max="5" width="5.28515625" customWidth="1"/>
    <col min="6" max="6" width="6.5703125" customWidth="1"/>
    <col min="7" max="7" width="5.140625" customWidth="1"/>
    <col min="8" max="8" width="4" customWidth="1"/>
    <col min="9" max="9" width="4.42578125" customWidth="1"/>
    <col min="10" max="10" width="7.140625" customWidth="1"/>
    <col min="11" max="11" width="6.5703125" customWidth="1"/>
    <col min="12" max="12" width="5.7109375" customWidth="1"/>
    <col min="13" max="13" width="8.28515625" customWidth="1"/>
    <col min="14" max="14" width="7.42578125" customWidth="1"/>
    <col min="15" max="15" width="7" customWidth="1"/>
    <col min="16" max="16" width="5.85546875" customWidth="1"/>
    <col min="17" max="17" width="6.28515625" customWidth="1"/>
    <col min="18" max="18" width="7.28515625" customWidth="1"/>
    <col min="19" max="19" width="7.5703125" customWidth="1"/>
    <col min="20" max="20" width="7.28515625" customWidth="1"/>
    <col min="23" max="23" width="8.140625" customWidth="1"/>
    <col min="25" max="25" width="20.140625" customWidth="1"/>
  </cols>
  <sheetData>
    <row r="1" spans="1:26" ht="15.75" x14ac:dyDescent="0.25">
      <c r="A1" s="79" t="s">
        <v>203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</row>
    <row r="2" spans="1:26" ht="15.75" x14ac:dyDescent="0.25">
      <c r="A2" s="79" t="s">
        <v>199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</row>
    <row r="3" spans="1:26" ht="15.75" x14ac:dyDescent="0.25">
      <c r="A3" s="79" t="s">
        <v>183</v>
      </c>
      <c r="B3" s="79"/>
      <c r="C3" s="79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 t="s">
        <v>182</v>
      </c>
      <c r="R3" s="40"/>
      <c r="S3" s="40"/>
      <c r="T3" s="40"/>
      <c r="U3" s="40"/>
      <c r="V3" s="46"/>
      <c r="W3" s="16"/>
    </row>
    <row r="4" spans="1:26" x14ac:dyDescent="0.25">
      <c r="A4" s="67" t="s">
        <v>196</v>
      </c>
      <c r="B4" s="70" t="s">
        <v>0</v>
      </c>
      <c r="C4" s="70" t="s">
        <v>1</v>
      </c>
      <c r="D4" s="72" t="s">
        <v>189</v>
      </c>
      <c r="E4" s="73"/>
      <c r="F4" s="73"/>
      <c r="G4" s="73"/>
      <c r="H4" s="73"/>
      <c r="I4" s="78"/>
      <c r="J4" s="72" t="s">
        <v>233</v>
      </c>
      <c r="K4" s="73"/>
      <c r="L4" s="83" t="s">
        <v>223</v>
      </c>
      <c r="M4" s="83"/>
      <c r="N4" s="83"/>
      <c r="O4" s="83"/>
      <c r="P4" s="83"/>
      <c r="Q4" s="72" t="s">
        <v>193</v>
      </c>
      <c r="R4" s="73"/>
      <c r="S4" s="73"/>
      <c r="T4" s="73"/>
      <c r="U4" s="67" t="s">
        <v>190</v>
      </c>
      <c r="V4" s="67" t="s">
        <v>237</v>
      </c>
      <c r="W4" s="80" t="s">
        <v>192</v>
      </c>
    </row>
    <row r="5" spans="1:26" x14ac:dyDescent="0.25">
      <c r="A5" s="68"/>
      <c r="B5" s="81"/>
      <c r="C5" s="81"/>
      <c r="D5" s="70" t="s">
        <v>221</v>
      </c>
      <c r="E5" s="70" t="s">
        <v>194</v>
      </c>
      <c r="F5" s="70" t="s">
        <v>222</v>
      </c>
      <c r="G5" s="70" t="s">
        <v>190</v>
      </c>
      <c r="H5" s="70" t="s">
        <v>195</v>
      </c>
      <c r="I5" s="70" t="s">
        <v>228</v>
      </c>
      <c r="J5" s="70" t="s">
        <v>227</v>
      </c>
      <c r="K5" s="70" t="s">
        <v>228</v>
      </c>
      <c r="L5" s="70" t="s">
        <v>190</v>
      </c>
      <c r="M5" s="70" t="s">
        <v>234</v>
      </c>
      <c r="N5" s="39" t="s">
        <v>217</v>
      </c>
      <c r="O5" s="70" t="s">
        <v>224</v>
      </c>
      <c r="P5" s="70" t="s">
        <v>228</v>
      </c>
      <c r="Q5" s="70" t="s">
        <v>186</v>
      </c>
      <c r="R5" s="70" t="s">
        <v>226</v>
      </c>
      <c r="S5" s="70" t="s">
        <v>225</v>
      </c>
      <c r="T5" s="70" t="s">
        <v>216</v>
      </c>
      <c r="U5" s="68"/>
      <c r="V5" s="68"/>
      <c r="W5" s="80"/>
    </row>
    <row r="6" spans="1:26" x14ac:dyDescent="0.25">
      <c r="A6" s="68"/>
      <c r="B6" s="81"/>
      <c r="C6" s="81"/>
      <c r="D6" s="71"/>
      <c r="E6" s="71"/>
      <c r="F6" s="71"/>
      <c r="G6" s="71"/>
      <c r="H6" s="71"/>
      <c r="I6" s="71"/>
      <c r="J6" s="71"/>
      <c r="K6" s="71"/>
      <c r="L6" s="71"/>
      <c r="M6" s="71"/>
      <c r="N6" s="70" t="s">
        <v>205</v>
      </c>
      <c r="O6" s="81"/>
      <c r="P6" s="81"/>
      <c r="Q6" s="71"/>
      <c r="R6" s="71"/>
      <c r="S6" s="71"/>
      <c r="T6" s="71"/>
      <c r="U6" s="69"/>
      <c r="V6" s="69"/>
      <c r="W6" s="80"/>
    </row>
    <row r="7" spans="1:26" x14ac:dyDescent="0.25">
      <c r="A7" s="69"/>
      <c r="B7" s="71"/>
      <c r="C7" s="71"/>
      <c r="D7" s="41">
        <v>6</v>
      </c>
      <c r="E7" s="41"/>
      <c r="F7" s="41"/>
      <c r="G7" s="41">
        <f>$D$7+$E$7</f>
        <v>6</v>
      </c>
      <c r="H7" s="41">
        <v>100</v>
      </c>
      <c r="I7" s="41">
        <v>5</v>
      </c>
      <c r="J7" s="41"/>
      <c r="K7" s="41"/>
      <c r="L7" s="34">
        <v>7</v>
      </c>
      <c r="M7" s="41">
        <v>10</v>
      </c>
      <c r="N7" s="71"/>
      <c r="O7" s="71"/>
      <c r="P7" s="71"/>
      <c r="Q7" s="36">
        <v>15</v>
      </c>
      <c r="R7" s="41">
        <v>5</v>
      </c>
      <c r="S7" s="41">
        <v>5</v>
      </c>
      <c r="T7" s="41">
        <v>5</v>
      </c>
      <c r="U7" s="41">
        <v>25</v>
      </c>
      <c r="V7" s="47">
        <v>25</v>
      </c>
      <c r="W7" s="80"/>
    </row>
    <row r="8" spans="1:26" ht="18.75" customHeight="1" x14ac:dyDescent="0.25">
      <c r="A8" s="36">
        <v>1</v>
      </c>
      <c r="B8" s="19" t="s">
        <v>2</v>
      </c>
      <c r="C8" s="12" t="s">
        <v>3</v>
      </c>
      <c r="D8" s="41">
        <v>6</v>
      </c>
      <c r="E8" s="41">
        <f>$D$7-D8</f>
        <v>0</v>
      </c>
      <c r="F8" s="41">
        <f>E8*$Z$10</f>
        <v>0</v>
      </c>
      <c r="G8" s="41">
        <f>D8+F8</f>
        <v>6</v>
      </c>
      <c r="H8" s="41">
        <f t="shared" ref="H8:H30" si="0">G8*100/$G$7</f>
        <v>100</v>
      </c>
      <c r="I8" s="41">
        <f>IF(H8&gt;=90,$I$7,IF(H8&gt;=80,$I$7-1,IF(H8&gt;=70,$I$7-2,IF(H8&gt;=60,$I$7-3,1))))</f>
        <v>5</v>
      </c>
      <c r="J8" s="41" t="s">
        <v>184</v>
      </c>
      <c r="K8" s="41">
        <f>IF(J8="A",5,IF(J8="B",4,IF(J8="C",3,(IF(J8="D",2,IF(J8="E",1,0))))))</f>
        <v>5</v>
      </c>
      <c r="L8" s="41">
        <v>7</v>
      </c>
      <c r="M8" s="41">
        <f>L8*$M$7/$L$7</f>
        <v>10</v>
      </c>
      <c r="N8" s="41">
        <v>0</v>
      </c>
      <c r="O8" s="41">
        <f>M8-N8*$Z$9</f>
        <v>10</v>
      </c>
      <c r="P8" s="41">
        <f>IF(O8&lt;0,0,O8)</f>
        <v>10</v>
      </c>
      <c r="Q8" s="41">
        <v>11</v>
      </c>
      <c r="R8" s="41">
        <f>Q8*$R$7/$Q$7</f>
        <v>3.6666666666666665</v>
      </c>
      <c r="S8" s="41">
        <f>Q8*$S$7/$Z$8</f>
        <v>5.5</v>
      </c>
      <c r="T8" s="38">
        <f>IF(S8&gt;$T$7,5,S8)</f>
        <v>5</v>
      </c>
      <c r="U8" s="38">
        <f>I8+K8+P8+T8</f>
        <v>25</v>
      </c>
      <c r="V8" s="38">
        <v>25</v>
      </c>
      <c r="W8" s="41" t="str">
        <f>IF(U8&lt;10,"F","P")</f>
        <v>P</v>
      </c>
      <c r="Y8" s="1" t="s">
        <v>229</v>
      </c>
      <c r="Z8" s="2">
        <v>10</v>
      </c>
    </row>
    <row r="9" spans="1:26" ht="17.25" customHeight="1" x14ac:dyDescent="0.25">
      <c r="A9" s="36">
        <v>2</v>
      </c>
      <c r="B9" s="19" t="s">
        <v>4</v>
      </c>
      <c r="C9" s="12" t="s">
        <v>5</v>
      </c>
      <c r="D9" s="41">
        <v>6</v>
      </c>
      <c r="E9" s="41">
        <f t="shared" ref="E9:E30" si="1">$D$7-D9</f>
        <v>0</v>
      </c>
      <c r="F9" s="41">
        <f t="shared" ref="F9:F30" si="2">E9*$Z$10</f>
        <v>0</v>
      </c>
      <c r="G9" s="41">
        <f t="shared" ref="G9:G30" si="3">D9+F9</f>
        <v>6</v>
      </c>
      <c r="H9" s="41">
        <f t="shared" si="0"/>
        <v>100</v>
      </c>
      <c r="I9" s="41">
        <f t="shared" ref="I9:I30" si="4">IF(H9&gt;=90,$I$7,IF(H9&gt;=80,$I$7-1,IF(H9&gt;=70,$I$7-2,IF(H9&gt;=60,$I$7-3,1))))</f>
        <v>5</v>
      </c>
      <c r="J9" s="41" t="s">
        <v>232</v>
      </c>
      <c r="K9" s="41">
        <f t="shared" ref="K9:K30" si="5">IF(J9="A",5,IF(J9="B",4,IF(J9="C",3,(IF(J9="D",2,IF(J9="E",1,0))))))</f>
        <v>4</v>
      </c>
      <c r="L9" s="41">
        <v>7</v>
      </c>
      <c r="M9" s="41">
        <f t="shared" ref="M9:M30" si="6">L9*$M$7/$L$7</f>
        <v>10</v>
      </c>
      <c r="N9" s="41">
        <v>0</v>
      </c>
      <c r="O9" s="41">
        <f t="shared" ref="O9:O30" si="7">M9-N9*$Z$9</f>
        <v>10</v>
      </c>
      <c r="P9" s="41">
        <f t="shared" ref="P9:P30" si="8">IF(O9&lt;0,0,O9)</f>
        <v>10</v>
      </c>
      <c r="Q9" s="41">
        <v>12</v>
      </c>
      <c r="R9" s="41">
        <f t="shared" ref="R9:R30" si="9">Q9*$R$7/$Q$7</f>
        <v>4</v>
      </c>
      <c r="S9" s="41">
        <f t="shared" ref="S9:S30" si="10">Q9*$S$7/$Z$8</f>
        <v>6</v>
      </c>
      <c r="T9" s="38">
        <f t="shared" ref="T9:T30" si="11">IF(S9&gt;$T$7,5,S9)</f>
        <v>5</v>
      </c>
      <c r="U9" s="38">
        <f t="shared" ref="U9:U30" si="12">I9+K9+P9+T9</f>
        <v>24</v>
      </c>
      <c r="V9" s="38">
        <v>24</v>
      </c>
      <c r="W9" s="41" t="str">
        <f t="shared" ref="W9:W30" si="13">IF(U9&lt;8,"F","P")</f>
        <v>P</v>
      </c>
      <c r="Y9" s="1" t="s">
        <v>210</v>
      </c>
      <c r="Z9" s="2">
        <v>0.5</v>
      </c>
    </row>
    <row r="10" spans="1:26" ht="18" customHeight="1" x14ac:dyDescent="0.25">
      <c r="A10" s="20">
        <v>3</v>
      </c>
      <c r="B10" s="21" t="s">
        <v>6</v>
      </c>
      <c r="C10" s="22" t="s">
        <v>7</v>
      </c>
      <c r="D10" s="23">
        <v>6</v>
      </c>
      <c r="E10" s="41">
        <f t="shared" si="1"/>
        <v>0</v>
      </c>
      <c r="F10" s="41">
        <f t="shared" si="2"/>
        <v>0</v>
      </c>
      <c r="G10" s="41">
        <f t="shared" si="3"/>
        <v>6</v>
      </c>
      <c r="H10" s="41">
        <f t="shared" si="0"/>
        <v>100</v>
      </c>
      <c r="I10" s="41">
        <f t="shared" si="4"/>
        <v>5</v>
      </c>
      <c r="J10" s="41" t="s">
        <v>184</v>
      </c>
      <c r="K10" s="41">
        <f t="shared" si="5"/>
        <v>5</v>
      </c>
      <c r="L10" s="41">
        <v>7</v>
      </c>
      <c r="M10" s="41">
        <f t="shared" si="6"/>
        <v>10</v>
      </c>
      <c r="N10" s="41">
        <v>2</v>
      </c>
      <c r="O10" s="41">
        <f t="shared" si="7"/>
        <v>9</v>
      </c>
      <c r="P10" s="41">
        <f t="shared" si="8"/>
        <v>9</v>
      </c>
      <c r="Q10" s="23">
        <v>10</v>
      </c>
      <c r="R10" s="41">
        <f t="shared" si="9"/>
        <v>3.3333333333333335</v>
      </c>
      <c r="S10" s="41">
        <f t="shared" si="10"/>
        <v>5</v>
      </c>
      <c r="T10" s="38">
        <f t="shared" si="11"/>
        <v>5</v>
      </c>
      <c r="U10" s="38">
        <f t="shared" si="12"/>
        <v>24</v>
      </c>
      <c r="V10" s="38">
        <v>24</v>
      </c>
      <c r="W10" s="23" t="str">
        <f t="shared" si="13"/>
        <v>P</v>
      </c>
      <c r="Y10" t="s">
        <v>230</v>
      </c>
      <c r="Z10">
        <v>0.4</v>
      </c>
    </row>
    <row r="11" spans="1:26" ht="17.25" customHeight="1" x14ac:dyDescent="0.25">
      <c r="A11" s="24">
        <v>4</v>
      </c>
      <c r="B11" s="25" t="s">
        <v>8</v>
      </c>
      <c r="C11" s="26" t="s">
        <v>9</v>
      </c>
      <c r="D11" s="27">
        <v>4</v>
      </c>
      <c r="E11" s="41">
        <f t="shared" si="1"/>
        <v>2</v>
      </c>
      <c r="F11" s="41">
        <f t="shared" si="2"/>
        <v>0.8</v>
      </c>
      <c r="G11" s="41">
        <f t="shared" si="3"/>
        <v>4.8</v>
      </c>
      <c r="H11" s="41">
        <f t="shared" si="0"/>
        <v>80</v>
      </c>
      <c r="I11" s="41">
        <f t="shared" si="4"/>
        <v>4</v>
      </c>
      <c r="J11" s="41" t="s">
        <v>231</v>
      </c>
      <c r="K11" s="41">
        <f t="shared" si="5"/>
        <v>3</v>
      </c>
      <c r="L11" s="41">
        <v>7</v>
      </c>
      <c r="M11" s="41">
        <f t="shared" si="6"/>
        <v>10</v>
      </c>
      <c r="N11" s="41">
        <v>1</v>
      </c>
      <c r="O11" s="41">
        <f t="shared" si="7"/>
        <v>9.5</v>
      </c>
      <c r="P11" s="41">
        <f t="shared" si="8"/>
        <v>9.5</v>
      </c>
      <c r="Q11" s="27">
        <v>10</v>
      </c>
      <c r="R11" s="41">
        <f t="shared" si="9"/>
        <v>3.3333333333333335</v>
      </c>
      <c r="S11" s="41">
        <f t="shared" si="10"/>
        <v>5</v>
      </c>
      <c r="T11" s="38">
        <f t="shared" si="11"/>
        <v>5</v>
      </c>
      <c r="U11" s="38">
        <f t="shared" si="12"/>
        <v>21.5</v>
      </c>
      <c r="V11" s="38">
        <v>21</v>
      </c>
      <c r="W11" s="27" t="str">
        <f t="shared" si="13"/>
        <v>P</v>
      </c>
      <c r="Y11" s="1" t="s">
        <v>211</v>
      </c>
      <c r="Z11" s="2">
        <v>25</v>
      </c>
    </row>
    <row r="12" spans="1:26" ht="16.5" customHeight="1" x14ac:dyDescent="0.25">
      <c r="A12" s="24">
        <v>5</v>
      </c>
      <c r="B12" s="25" t="s">
        <v>10</v>
      </c>
      <c r="C12" s="26" t="s">
        <v>11</v>
      </c>
      <c r="D12" s="27">
        <v>4</v>
      </c>
      <c r="E12" s="41">
        <f t="shared" si="1"/>
        <v>2</v>
      </c>
      <c r="F12" s="41">
        <f t="shared" si="2"/>
        <v>0.8</v>
      </c>
      <c r="G12" s="41">
        <f t="shared" si="3"/>
        <v>4.8</v>
      </c>
      <c r="H12" s="41">
        <f t="shared" si="0"/>
        <v>80</v>
      </c>
      <c r="I12" s="41">
        <f t="shared" si="4"/>
        <v>4</v>
      </c>
      <c r="J12" s="41" t="s">
        <v>232</v>
      </c>
      <c r="K12" s="41">
        <f t="shared" si="5"/>
        <v>4</v>
      </c>
      <c r="L12" s="41">
        <v>7</v>
      </c>
      <c r="M12" s="41">
        <f t="shared" si="6"/>
        <v>10</v>
      </c>
      <c r="N12" s="41">
        <v>1</v>
      </c>
      <c r="O12" s="41">
        <f t="shared" si="7"/>
        <v>9.5</v>
      </c>
      <c r="P12" s="41">
        <f t="shared" si="8"/>
        <v>9.5</v>
      </c>
      <c r="Q12" s="27">
        <v>12</v>
      </c>
      <c r="R12" s="41">
        <f t="shared" si="9"/>
        <v>4</v>
      </c>
      <c r="S12" s="41">
        <f t="shared" si="10"/>
        <v>6</v>
      </c>
      <c r="T12" s="38">
        <f t="shared" si="11"/>
        <v>5</v>
      </c>
      <c r="U12" s="38">
        <f t="shared" si="12"/>
        <v>22.5</v>
      </c>
      <c r="V12" s="38">
        <v>22</v>
      </c>
      <c r="W12" s="27" t="str">
        <f t="shared" si="13"/>
        <v>P</v>
      </c>
      <c r="Y12" s="1" t="s">
        <v>212</v>
      </c>
      <c r="Z12" s="2">
        <v>8</v>
      </c>
    </row>
    <row r="13" spans="1:26" ht="16.5" customHeight="1" x14ac:dyDescent="0.25">
      <c r="A13" s="36">
        <v>6</v>
      </c>
      <c r="B13" s="19" t="s">
        <v>12</v>
      </c>
      <c r="C13" s="12" t="s">
        <v>13</v>
      </c>
      <c r="D13" s="41">
        <v>6</v>
      </c>
      <c r="E13" s="41">
        <f t="shared" si="1"/>
        <v>0</v>
      </c>
      <c r="F13" s="41">
        <f t="shared" si="2"/>
        <v>0</v>
      </c>
      <c r="G13" s="41">
        <f t="shared" si="3"/>
        <v>6</v>
      </c>
      <c r="H13" s="41">
        <f t="shared" si="0"/>
        <v>100</v>
      </c>
      <c r="I13" s="41">
        <f t="shared" si="4"/>
        <v>5</v>
      </c>
      <c r="J13" s="41" t="s">
        <v>232</v>
      </c>
      <c r="K13" s="41">
        <f t="shared" si="5"/>
        <v>4</v>
      </c>
      <c r="L13" s="41">
        <v>7</v>
      </c>
      <c r="M13" s="41">
        <f t="shared" si="6"/>
        <v>10</v>
      </c>
      <c r="N13" s="41">
        <v>1</v>
      </c>
      <c r="O13" s="41">
        <f t="shared" si="7"/>
        <v>9.5</v>
      </c>
      <c r="P13" s="41">
        <f t="shared" si="8"/>
        <v>9.5</v>
      </c>
      <c r="Q13" s="41">
        <v>10</v>
      </c>
      <c r="R13" s="41">
        <f t="shared" si="9"/>
        <v>3.3333333333333335</v>
      </c>
      <c r="S13" s="41">
        <f t="shared" si="10"/>
        <v>5</v>
      </c>
      <c r="T13" s="38">
        <f t="shared" si="11"/>
        <v>5</v>
      </c>
      <c r="U13" s="38">
        <f t="shared" si="12"/>
        <v>23.5</v>
      </c>
      <c r="V13" s="38">
        <v>23</v>
      </c>
      <c r="W13" s="41" t="str">
        <f t="shared" si="13"/>
        <v>P</v>
      </c>
    </row>
    <row r="14" spans="1:26" ht="16.5" customHeight="1" x14ac:dyDescent="0.25">
      <c r="A14" s="36">
        <v>7</v>
      </c>
      <c r="B14" s="19" t="s">
        <v>14</v>
      </c>
      <c r="C14" s="12" t="s">
        <v>15</v>
      </c>
      <c r="D14" s="41">
        <v>4</v>
      </c>
      <c r="E14" s="41">
        <f t="shared" si="1"/>
        <v>2</v>
      </c>
      <c r="F14" s="41">
        <f t="shared" si="2"/>
        <v>0.8</v>
      </c>
      <c r="G14" s="41">
        <f t="shared" si="3"/>
        <v>4.8</v>
      </c>
      <c r="H14" s="41">
        <f t="shared" si="0"/>
        <v>80</v>
      </c>
      <c r="I14" s="41">
        <f t="shared" si="4"/>
        <v>4</v>
      </c>
      <c r="J14" s="41" t="s">
        <v>232</v>
      </c>
      <c r="K14" s="41">
        <f t="shared" si="5"/>
        <v>4</v>
      </c>
      <c r="L14" s="41">
        <v>7</v>
      </c>
      <c r="M14" s="41">
        <f t="shared" si="6"/>
        <v>10</v>
      </c>
      <c r="N14" s="41">
        <v>0</v>
      </c>
      <c r="O14" s="41">
        <f t="shared" si="7"/>
        <v>10</v>
      </c>
      <c r="P14" s="41">
        <f t="shared" si="8"/>
        <v>10</v>
      </c>
      <c r="Q14" s="41">
        <v>11</v>
      </c>
      <c r="R14" s="41">
        <f t="shared" si="9"/>
        <v>3.6666666666666665</v>
      </c>
      <c r="S14" s="41">
        <f t="shared" si="10"/>
        <v>5.5</v>
      </c>
      <c r="T14" s="38">
        <f t="shared" si="11"/>
        <v>5</v>
      </c>
      <c r="U14" s="38">
        <f t="shared" si="12"/>
        <v>23</v>
      </c>
      <c r="V14" s="38">
        <v>23</v>
      </c>
      <c r="W14" s="41" t="str">
        <f t="shared" si="13"/>
        <v>P</v>
      </c>
    </row>
    <row r="15" spans="1:26" ht="16.5" customHeight="1" x14ac:dyDescent="0.25">
      <c r="A15" s="36">
        <v>8</v>
      </c>
      <c r="B15" s="19" t="s">
        <v>16</v>
      </c>
      <c r="C15" s="12" t="s">
        <v>17</v>
      </c>
      <c r="D15" s="41">
        <v>5</v>
      </c>
      <c r="E15" s="41">
        <f t="shared" si="1"/>
        <v>1</v>
      </c>
      <c r="F15" s="41">
        <f t="shared" si="2"/>
        <v>0.4</v>
      </c>
      <c r="G15" s="41">
        <f t="shared" si="3"/>
        <v>5.4</v>
      </c>
      <c r="H15" s="41">
        <f t="shared" si="0"/>
        <v>90</v>
      </c>
      <c r="I15" s="41">
        <f t="shared" si="4"/>
        <v>5</v>
      </c>
      <c r="J15" s="41" t="s">
        <v>184</v>
      </c>
      <c r="K15" s="41">
        <f t="shared" si="5"/>
        <v>5</v>
      </c>
      <c r="L15" s="41">
        <v>7</v>
      </c>
      <c r="M15" s="41">
        <f t="shared" si="6"/>
        <v>10</v>
      </c>
      <c r="N15" s="41">
        <v>1</v>
      </c>
      <c r="O15" s="41">
        <f t="shared" si="7"/>
        <v>9.5</v>
      </c>
      <c r="P15" s="41">
        <f t="shared" si="8"/>
        <v>9.5</v>
      </c>
      <c r="Q15" s="41">
        <v>11</v>
      </c>
      <c r="R15" s="41">
        <f t="shared" si="9"/>
        <v>3.6666666666666665</v>
      </c>
      <c r="S15" s="41">
        <f t="shared" si="10"/>
        <v>5.5</v>
      </c>
      <c r="T15" s="38">
        <f t="shared" si="11"/>
        <v>5</v>
      </c>
      <c r="U15" s="38">
        <f t="shared" si="12"/>
        <v>24.5</v>
      </c>
      <c r="V15" s="38">
        <v>24</v>
      </c>
      <c r="W15" s="41" t="str">
        <f t="shared" si="13"/>
        <v>P</v>
      </c>
    </row>
    <row r="16" spans="1:26" ht="17.25" customHeight="1" x14ac:dyDescent="0.25">
      <c r="A16" s="36">
        <v>9</v>
      </c>
      <c r="B16" s="19" t="s">
        <v>18</v>
      </c>
      <c r="C16" s="12" t="s">
        <v>19</v>
      </c>
      <c r="D16" s="41">
        <v>6</v>
      </c>
      <c r="E16" s="41">
        <f t="shared" si="1"/>
        <v>0</v>
      </c>
      <c r="F16" s="41">
        <f t="shared" si="2"/>
        <v>0</v>
      </c>
      <c r="G16" s="41">
        <f t="shared" si="3"/>
        <v>6</v>
      </c>
      <c r="H16" s="41">
        <f t="shared" si="0"/>
        <v>100</v>
      </c>
      <c r="I16" s="41">
        <f t="shared" si="4"/>
        <v>5</v>
      </c>
      <c r="J16" s="41" t="s">
        <v>184</v>
      </c>
      <c r="K16" s="41">
        <f t="shared" si="5"/>
        <v>5</v>
      </c>
      <c r="L16" s="41">
        <v>7</v>
      </c>
      <c r="M16" s="41">
        <f t="shared" si="6"/>
        <v>10</v>
      </c>
      <c r="N16" s="41">
        <v>0</v>
      </c>
      <c r="O16" s="41">
        <f t="shared" si="7"/>
        <v>10</v>
      </c>
      <c r="P16" s="41">
        <f t="shared" si="8"/>
        <v>10</v>
      </c>
      <c r="Q16" s="41">
        <v>11</v>
      </c>
      <c r="R16" s="41">
        <f t="shared" si="9"/>
        <v>3.6666666666666665</v>
      </c>
      <c r="S16" s="41">
        <f t="shared" si="10"/>
        <v>5.5</v>
      </c>
      <c r="T16" s="38">
        <f t="shared" si="11"/>
        <v>5</v>
      </c>
      <c r="U16" s="38">
        <f t="shared" si="12"/>
        <v>25</v>
      </c>
      <c r="V16" s="38">
        <v>25</v>
      </c>
      <c r="W16" s="41" t="str">
        <f t="shared" si="13"/>
        <v>P</v>
      </c>
    </row>
    <row r="17" spans="1:23" ht="17.25" customHeight="1" x14ac:dyDescent="0.25">
      <c r="A17" s="36">
        <v>10</v>
      </c>
      <c r="B17" s="19" t="s">
        <v>20</v>
      </c>
      <c r="C17" s="12" t="s">
        <v>21</v>
      </c>
      <c r="D17" s="41">
        <v>5</v>
      </c>
      <c r="E17" s="41">
        <f t="shared" si="1"/>
        <v>1</v>
      </c>
      <c r="F17" s="41">
        <f t="shared" si="2"/>
        <v>0.4</v>
      </c>
      <c r="G17" s="41">
        <f t="shared" si="3"/>
        <v>5.4</v>
      </c>
      <c r="H17" s="41">
        <f t="shared" si="0"/>
        <v>90</v>
      </c>
      <c r="I17" s="41">
        <f t="shared" si="4"/>
        <v>5</v>
      </c>
      <c r="J17" s="41" t="s">
        <v>231</v>
      </c>
      <c r="K17" s="41">
        <f t="shared" si="5"/>
        <v>3</v>
      </c>
      <c r="L17" s="41">
        <v>7</v>
      </c>
      <c r="M17" s="41">
        <f t="shared" si="6"/>
        <v>10</v>
      </c>
      <c r="N17" s="41">
        <v>0</v>
      </c>
      <c r="O17" s="41">
        <f t="shared" si="7"/>
        <v>10</v>
      </c>
      <c r="P17" s="41">
        <f t="shared" si="8"/>
        <v>10</v>
      </c>
      <c r="Q17" s="41">
        <v>11</v>
      </c>
      <c r="R17" s="41">
        <f t="shared" si="9"/>
        <v>3.6666666666666665</v>
      </c>
      <c r="S17" s="41">
        <f t="shared" si="10"/>
        <v>5.5</v>
      </c>
      <c r="T17" s="38">
        <f t="shared" si="11"/>
        <v>5</v>
      </c>
      <c r="U17" s="38">
        <f t="shared" si="12"/>
        <v>23</v>
      </c>
      <c r="V17" s="38">
        <v>23</v>
      </c>
      <c r="W17" s="41" t="str">
        <f t="shared" si="13"/>
        <v>P</v>
      </c>
    </row>
    <row r="18" spans="1:23" ht="16.5" customHeight="1" x14ac:dyDescent="0.25">
      <c r="A18" s="36">
        <v>11</v>
      </c>
      <c r="B18" s="19" t="s">
        <v>22</v>
      </c>
      <c r="C18" s="12" t="s">
        <v>23</v>
      </c>
      <c r="D18" s="41">
        <v>5</v>
      </c>
      <c r="E18" s="41">
        <f t="shared" si="1"/>
        <v>1</v>
      </c>
      <c r="F18" s="41">
        <f t="shared" si="2"/>
        <v>0.4</v>
      </c>
      <c r="G18" s="41">
        <f t="shared" si="3"/>
        <v>5.4</v>
      </c>
      <c r="H18" s="41">
        <f t="shared" si="0"/>
        <v>90</v>
      </c>
      <c r="I18" s="41">
        <f t="shared" si="4"/>
        <v>5</v>
      </c>
      <c r="J18" s="41" t="s">
        <v>231</v>
      </c>
      <c r="K18" s="41">
        <f t="shared" si="5"/>
        <v>3</v>
      </c>
      <c r="L18" s="41">
        <v>7</v>
      </c>
      <c r="M18" s="41">
        <f t="shared" si="6"/>
        <v>10</v>
      </c>
      <c r="N18" s="41">
        <v>0</v>
      </c>
      <c r="O18" s="41">
        <f t="shared" si="7"/>
        <v>10</v>
      </c>
      <c r="P18" s="41">
        <f t="shared" si="8"/>
        <v>10</v>
      </c>
      <c r="Q18" s="41">
        <v>10</v>
      </c>
      <c r="R18" s="41">
        <f t="shared" si="9"/>
        <v>3.3333333333333335</v>
      </c>
      <c r="S18" s="41">
        <f t="shared" si="10"/>
        <v>5</v>
      </c>
      <c r="T18" s="38">
        <f t="shared" si="11"/>
        <v>5</v>
      </c>
      <c r="U18" s="38">
        <f t="shared" si="12"/>
        <v>23</v>
      </c>
      <c r="V18" s="38">
        <v>23</v>
      </c>
      <c r="W18" s="41" t="str">
        <f t="shared" si="13"/>
        <v>P</v>
      </c>
    </row>
    <row r="19" spans="1:23" x14ac:dyDescent="0.25">
      <c r="A19" s="36">
        <v>12</v>
      </c>
      <c r="B19" s="19" t="s">
        <v>24</v>
      </c>
      <c r="C19" s="12" t="s">
        <v>25</v>
      </c>
      <c r="D19" s="41">
        <v>6</v>
      </c>
      <c r="E19" s="41">
        <f t="shared" si="1"/>
        <v>0</v>
      </c>
      <c r="F19" s="41">
        <f t="shared" si="2"/>
        <v>0</v>
      </c>
      <c r="G19" s="41">
        <f t="shared" si="3"/>
        <v>6</v>
      </c>
      <c r="H19" s="41">
        <f t="shared" si="0"/>
        <v>100</v>
      </c>
      <c r="I19" s="41">
        <f t="shared" si="4"/>
        <v>5</v>
      </c>
      <c r="J19" s="41" t="s">
        <v>184</v>
      </c>
      <c r="K19" s="41">
        <f t="shared" si="5"/>
        <v>5</v>
      </c>
      <c r="L19" s="41">
        <v>7</v>
      </c>
      <c r="M19" s="41">
        <f t="shared" si="6"/>
        <v>10</v>
      </c>
      <c r="N19" s="41">
        <v>0</v>
      </c>
      <c r="O19" s="41">
        <f t="shared" si="7"/>
        <v>10</v>
      </c>
      <c r="P19" s="41">
        <f t="shared" si="8"/>
        <v>10</v>
      </c>
      <c r="Q19" s="41">
        <v>10</v>
      </c>
      <c r="R19" s="41">
        <f t="shared" si="9"/>
        <v>3.3333333333333335</v>
      </c>
      <c r="S19" s="41">
        <f t="shared" si="10"/>
        <v>5</v>
      </c>
      <c r="T19" s="38">
        <f t="shared" si="11"/>
        <v>5</v>
      </c>
      <c r="U19" s="38">
        <f t="shared" si="12"/>
        <v>25</v>
      </c>
      <c r="V19" s="38">
        <v>25</v>
      </c>
      <c r="W19" s="41" t="str">
        <f t="shared" si="13"/>
        <v>P</v>
      </c>
    </row>
    <row r="20" spans="1:23" x14ac:dyDescent="0.25">
      <c r="A20" s="36">
        <v>13</v>
      </c>
      <c r="B20" s="19" t="s">
        <v>26</v>
      </c>
      <c r="C20" s="12" t="s">
        <v>27</v>
      </c>
      <c r="D20" s="41">
        <v>4</v>
      </c>
      <c r="E20" s="41">
        <f t="shared" si="1"/>
        <v>2</v>
      </c>
      <c r="F20" s="41">
        <f t="shared" si="2"/>
        <v>0.8</v>
      </c>
      <c r="G20" s="41">
        <f t="shared" si="3"/>
        <v>4.8</v>
      </c>
      <c r="H20" s="41">
        <f t="shared" si="0"/>
        <v>80</v>
      </c>
      <c r="I20" s="41">
        <f t="shared" si="4"/>
        <v>4</v>
      </c>
      <c r="J20" s="41" t="s">
        <v>231</v>
      </c>
      <c r="K20" s="41">
        <f t="shared" si="5"/>
        <v>3</v>
      </c>
      <c r="L20" s="41">
        <v>6</v>
      </c>
      <c r="M20" s="41">
        <f t="shared" si="6"/>
        <v>8.5714285714285712</v>
      </c>
      <c r="N20" s="41">
        <v>1</v>
      </c>
      <c r="O20" s="41">
        <f t="shared" si="7"/>
        <v>8.0714285714285712</v>
      </c>
      <c r="P20" s="41">
        <f t="shared" si="8"/>
        <v>8.0714285714285712</v>
      </c>
      <c r="Q20" s="41">
        <v>12</v>
      </c>
      <c r="R20" s="41">
        <f t="shared" si="9"/>
        <v>4</v>
      </c>
      <c r="S20" s="41">
        <f t="shared" si="10"/>
        <v>6</v>
      </c>
      <c r="T20" s="38">
        <f t="shared" si="11"/>
        <v>5</v>
      </c>
      <c r="U20" s="38">
        <f t="shared" si="12"/>
        <v>20.071428571428569</v>
      </c>
      <c r="V20" s="38">
        <v>20</v>
      </c>
      <c r="W20" s="41" t="str">
        <f t="shared" si="13"/>
        <v>P</v>
      </c>
    </row>
    <row r="21" spans="1:23" x14ac:dyDescent="0.25">
      <c r="A21" s="36">
        <v>14</v>
      </c>
      <c r="B21" s="19" t="s">
        <v>28</v>
      </c>
      <c r="C21" s="12" t="s">
        <v>29</v>
      </c>
      <c r="D21" s="41">
        <v>3</v>
      </c>
      <c r="E21" s="41">
        <f t="shared" si="1"/>
        <v>3</v>
      </c>
      <c r="F21" s="41">
        <f t="shared" si="2"/>
        <v>1.2000000000000002</v>
      </c>
      <c r="G21" s="41">
        <f t="shared" si="3"/>
        <v>4.2</v>
      </c>
      <c r="H21" s="41">
        <f t="shared" si="0"/>
        <v>70</v>
      </c>
      <c r="I21" s="41">
        <f t="shared" si="4"/>
        <v>3</v>
      </c>
      <c r="J21" s="41" t="s">
        <v>232</v>
      </c>
      <c r="K21" s="41">
        <f t="shared" si="5"/>
        <v>4</v>
      </c>
      <c r="L21" s="41">
        <v>7</v>
      </c>
      <c r="M21" s="41">
        <f t="shared" si="6"/>
        <v>10</v>
      </c>
      <c r="N21" s="41">
        <v>0</v>
      </c>
      <c r="O21" s="41">
        <f t="shared" si="7"/>
        <v>10</v>
      </c>
      <c r="P21" s="41">
        <f t="shared" si="8"/>
        <v>10</v>
      </c>
      <c r="Q21" s="41">
        <v>10</v>
      </c>
      <c r="R21" s="41">
        <f t="shared" si="9"/>
        <v>3.3333333333333335</v>
      </c>
      <c r="S21" s="41">
        <f t="shared" si="10"/>
        <v>5</v>
      </c>
      <c r="T21" s="38">
        <f t="shared" si="11"/>
        <v>5</v>
      </c>
      <c r="U21" s="38">
        <f t="shared" si="12"/>
        <v>22</v>
      </c>
      <c r="V21" s="38">
        <v>23</v>
      </c>
      <c r="W21" s="41" t="str">
        <f t="shared" si="13"/>
        <v>P</v>
      </c>
    </row>
    <row r="22" spans="1:23" x14ac:dyDescent="0.25">
      <c r="A22" s="36">
        <v>15</v>
      </c>
      <c r="B22" s="19" t="s">
        <v>30</v>
      </c>
      <c r="C22" s="12" t="s">
        <v>31</v>
      </c>
      <c r="D22" s="41">
        <v>6</v>
      </c>
      <c r="E22" s="41">
        <f t="shared" si="1"/>
        <v>0</v>
      </c>
      <c r="F22" s="41">
        <f t="shared" si="2"/>
        <v>0</v>
      </c>
      <c r="G22" s="41">
        <f t="shared" si="3"/>
        <v>6</v>
      </c>
      <c r="H22" s="41">
        <f t="shared" si="0"/>
        <v>100</v>
      </c>
      <c r="I22" s="41">
        <f t="shared" si="4"/>
        <v>5</v>
      </c>
      <c r="J22" s="41" t="s">
        <v>184</v>
      </c>
      <c r="K22" s="41">
        <f t="shared" si="5"/>
        <v>5</v>
      </c>
      <c r="L22" s="41">
        <v>7</v>
      </c>
      <c r="M22" s="41">
        <f t="shared" si="6"/>
        <v>10</v>
      </c>
      <c r="N22" s="41">
        <v>0</v>
      </c>
      <c r="O22" s="41">
        <f t="shared" si="7"/>
        <v>10</v>
      </c>
      <c r="P22" s="41">
        <f t="shared" si="8"/>
        <v>10</v>
      </c>
      <c r="Q22" s="41">
        <v>11</v>
      </c>
      <c r="R22" s="41">
        <f t="shared" si="9"/>
        <v>3.6666666666666665</v>
      </c>
      <c r="S22" s="41">
        <f t="shared" si="10"/>
        <v>5.5</v>
      </c>
      <c r="T22" s="38">
        <f t="shared" si="11"/>
        <v>5</v>
      </c>
      <c r="U22" s="38">
        <f t="shared" si="12"/>
        <v>25</v>
      </c>
      <c r="V22" s="38">
        <v>25</v>
      </c>
      <c r="W22" s="41" t="str">
        <f t="shared" si="13"/>
        <v>P</v>
      </c>
    </row>
    <row r="23" spans="1:23" x14ac:dyDescent="0.25">
      <c r="A23" s="36">
        <v>16</v>
      </c>
      <c r="B23" s="19" t="s">
        <v>32</v>
      </c>
      <c r="C23" s="12" t="s">
        <v>33</v>
      </c>
      <c r="D23" s="41">
        <v>4</v>
      </c>
      <c r="E23" s="41">
        <f t="shared" si="1"/>
        <v>2</v>
      </c>
      <c r="F23" s="41">
        <f t="shared" si="2"/>
        <v>0.8</v>
      </c>
      <c r="G23" s="41">
        <f t="shared" si="3"/>
        <v>4.8</v>
      </c>
      <c r="H23" s="41">
        <f t="shared" si="0"/>
        <v>80</v>
      </c>
      <c r="I23" s="41">
        <f t="shared" si="4"/>
        <v>4</v>
      </c>
      <c r="J23" s="41" t="s">
        <v>232</v>
      </c>
      <c r="K23" s="41">
        <f t="shared" si="5"/>
        <v>4</v>
      </c>
      <c r="L23" s="41">
        <v>7</v>
      </c>
      <c r="M23" s="41">
        <f t="shared" si="6"/>
        <v>10</v>
      </c>
      <c r="N23" s="41">
        <v>0</v>
      </c>
      <c r="O23" s="41">
        <f t="shared" si="7"/>
        <v>10</v>
      </c>
      <c r="P23" s="41">
        <f t="shared" si="8"/>
        <v>10</v>
      </c>
      <c r="Q23" s="41">
        <v>11</v>
      </c>
      <c r="R23" s="41">
        <f t="shared" si="9"/>
        <v>3.6666666666666665</v>
      </c>
      <c r="S23" s="41">
        <f t="shared" si="10"/>
        <v>5.5</v>
      </c>
      <c r="T23" s="38">
        <f t="shared" si="11"/>
        <v>5</v>
      </c>
      <c r="U23" s="38">
        <f t="shared" si="12"/>
        <v>23</v>
      </c>
      <c r="V23" s="38">
        <v>23</v>
      </c>
      <c r="W23" s="41" t="str">
        <f t="shared" si="13"/>
        <v>P</v>
      </c>
    </row>
    <row r="24" spans="1:23" x14ac:dyDescent="0.25">
      <c r="A24" s="36">
        <v>17</v>
      </c>
      <c r="B24" s="19" t="s">
        <v>34</v>
      </c>
      <c r="C24" s="12" t="s">
        <v>35</v>
      </c>
      <c r="D24" s="41">
        <v>3</v>
      </c>
      <c r="E24" s="41">
        <f t="shared" si="1"/>
        <v>3</v>
      </c>
      <c r="F24" s="41">
        <f t="shared" si="2"/>
        <v>1.2000000000000002</v>
      </c>
      <c r="G24" s="41">
        <f t="shared" si="3"/>
        <v>4.2</v>
      </c>
      <c r="H24" s="41">
        <f t="shared" si="0"/>
        <v>70</v>
      </c>
      <c r="I24" s="41">
        <f t="shared" si="4"/>
        <v>3</v>
      </c>
      <c r="J24" s="41" t="s">
        <v>231</v>
      </c>
      <c r="K24" s="41">
        <f t="shared" si="5"/>
        <v>3</v>
      </c>
      <c r="L24" s="41">
        <v>7</v>
      </c>
      <c r="M24" s="41">
        <f t="shared" si="6"/>
        <v>10</v>
      </c>
      <c r="N24" s="41">
        <v>1</v>
      </c>
      <c r="O24" s="41">
        <f t="shared" si="7"/>
        <v>9.5</v>
      </c>
      <c r="P24" s="41">
        <f t="shared" si="8"/>
        <v>9.5</v>
      </c>
      <c r="Q24" s="41">
        <v>10</v>
      </c>
      <c r="R24" s="41">
        <f t="shared" si="9"/>
        <v>3.3333333333333335</v>
      </c>
      <c r="S24" s="41">
        <f t="shared" si="10"/>
        <v>5</v>
      </c>
      <c r="T24" s="38">
        <f t="shared" si="11"/>
        <v>5</v>
      </c>
      <c r="U24" s="38">
        <f t="shared" si="12"/>
        <v>20.5</v>
      </c>
      <c r="V24" s="38">
        <v>20</v>
      </c>
      <c r="W24" s="41" t="str">
        <f t="shared" si="13"/>
        <v>P</v>
      </c>
    </row>
    <row r="25" spans="1:23" x14ac:dyDescent="0.25">
      <c r="A25" s="36">
        <v>18</v>
      </c>
      <c r="B25" s="19" t="s">
        <v>36</v>
      </c>
      <c r="C25" s="13" t="s">
        <v>37</v>
      </c>
      <c r="D25" s="41">
        <v>5</v>
      </c>
      <c r="E25" s="41">
        <f t="shared" si="1"/>
        <v>1</v>
      </c>
      <c r="F25" s="41">
        <f t="shared" si="2"/>
        <v>0.4</v>
      </c>
      <c r="G25" s="41">
        <f t="shared" si="3"/>
        <v>5.4</v>
      </c>
      <c r="H25" s="41">
        <f t="shared" si="0"/>
        <v>90</v>
      </c>
      <c r="I25" s="41">
        <f t="shared" si="4"/>
        <v>5</v>
      </c>
      <c r="J25" s="41" t="s">
        <v>184</v>
      </c>
      <c r="K25" s="41">
        <f t="shared" si="5"/>
        <v>5</v>
      </c>
      <c r="L25" s="41">
        <v>7</v>
      </c>
      <c r="M25" s="41">
        <f t="shared" si="6"/>
        <v>10</v>
      </c>
      <c r="N25" s="41">
        <v>0</v>
      </c>
      <c r="O25" s="41">
        <f t="shared" si="7"/>
        <v>10</v>
      </c>
      <c r="P25" s="41">
        <f t="shared" si="8"/>
        <v>10</v>
      </c>
      <c r="Q25" s="41">
        <v>10</v>
      </c>
      <c r="R25" s="41">
        <f t="shared" si="9"/>
        <v>3.3333333333333335</v>
      </c>
      <c r="S25" s="41">
        <f t="shared" si="10"/>
        <v>5</v>
      </c>
      <c r="T25" s="38">
        <f t="shared" si="11"/>
        <v>5</v>
      </c>
      <c r="U25" s="38">
        <f t="shared" si="12"/>
        <v>25</v>
      </c>
      <c r="V25" s="38">
        <v>25</v>
      </c>
      <c r="W25" s="41" t="str">
        <f t="shared" si="13"/>
        <v>P</v>
      </c>
    </row>
    <row r="26" spans="1:23" x14ac:dyDescent="0.25">
      <c r="A26" s="36">
        <v>19</v>
      </c>
      <c r="B26" s="19" t="s">
        <v>38</v>
      </c>
      <c r="C26" s="12" t="s">
        <v>39</v>
      </c>
      <c r="D26" s="41">
        <v>5</v>
      </c>
      <c r="E26" s="41">
        <f t="shared" si="1"/>
        <v>1</v>
      </c>
      <c r="F26" s="41">
        <f t="shared" si="2"/>
        <v>0.4</v>
      </c>
      <c r="G26" s="41">
        <f t="shared" si="3"/>
        <v>5.4</v>
      </c>
      <c r="H26" s="41">
        <f t="shared" si="0"/>
        <v>90</v>
      </c>
      <c r="I26" s="41">
        <f t="shared" si="4"/>
        <v>5</v>
      </c>
      <c r="J26" s="41" t="s">
        <v>232</v>
      </c>
      <c r="K26" s="41">
        <f t="shared" si="5"/>
        <v>4</v>
      </c>
      <c r="L26" s="41">
        <v>7</v>
      </c>
      <c r="M26" s="41">
        <f t="shared" si="6"/>
        <v>10</v>
      </c>
      <c r="N26" s="41">
        <v>2</v>
      </c>
      <c r="O26" s="41">
        <f t="shared" si="7"/>
        <v>9</v>
      </c>
      <c r="P26" s="41">
        <f t="shared" si="8"/>
        <v>9</v>
      </c>
      <c r="Q26" s="41">
        <v>11</v>
      </c>
      <c r="R26" s="41">
        <f t="shared" si="9"/>
        <v>3.6666666666666665</v>
      </c>
      <c r="S26" s="41">
        <f t="shared" si="10"/>
        <v>5.5</v>
      </c>
      <c r="T26" s="38">
        <f t="shared" si="11"/>
        <v>5</v>
      </c>
      <c r="U26" s="38">
        <f t="shared" si="12"/>
        <v>23</v>
      </c>
      <c r="V26" s="38">
        <v>23</v>
      </c>
      <c r="W26" s="41" t="str">
        <f t="shared" si="13"/>
        <v>P</v>
      </c>
    </row>
    <row r="27" spans="1:23" x14ac:dyDescent="0.25">
      <c r="A27" s="36">
        <v>20</v>
      </c>
      <c r="B27" s="19" t="s">
        <v>40</v>
      </c>
      <c r="C27" s="12" t="s">
        <v>41</v>
      </c>
      <c r="D27" s="41">
        <v>6</v>
      </c>
      <c r="E27" s="41">
        <f t="shared" si="1"/>
        <v>0</v>
      </c>
      <c r="F27" s="41">
        <f t="shared" si="2"/>
        <v>0</v>
      </c>
      <c r="G27" s="41">
        <f t="shared" si="3"/>
        <v>6</v>
      </c>
      <c r="H27" s="41">
        <f t="shared" si="0"/>
        <v>100</v>
      </c>
      <c r="I27" s="41">
        <f t="shared" si="4"/>
        <v>5</v>
      </c>
      <c r="J27" s="41" t="s">
        <v>232</v>
      </c>
      <c r="K27" s="41">
        <f t="shared" si="5"/>
        <v>4</v>
      </c>
      <c r="L27" s="41">
        <v>7</v>
      </c>
      <c r="M27" s="41">
        <f t="shared" si="6"/>
        <v>10</v>
      </c>
      <c r="N27" s="41">
        <v>1</v>
      </c>
      <c r="O27" s="41">
        <f t="shared" si="7"/>
        <v>9.5</v>
      </c>
      <c r="P27" s="41">
        <f t="shared" si="8"/>
        <v>9.5</v>
      </c>
      <c r="Q27" s="41">
        <v>9</v>
      </c>
      <c r="R27" s="41">
        <f t="shared" si="9"/>
        <v>3</v>
      </c>
      <c r="S27" s="41">
        <f t="shared" si="10"/>
        <v>4.5</v>
      </c>
      <c r="T27" s="38">
        <f t="shared" si="11"/>
        <v>4.5</v>
      </c>
      <c r="U27" s="38">
        <f t="shared" si="12"/>
        <v>23</v>
      </c>
      <c r="V27" s="38">
        <v>23</v>
      </c>
      <c r="W27" s="41" t="str">
        <f t="shared" si="13"/>
        <v>P</v>
      </c>
    </row>
    <row r="28" spans="1:23" x14ac:dyDescent="0.25">
      <c r="A28" s="36">
        <v>21</v>
      </c>
      <c r="B28" s="19" t="s">
        <v>42</v>
      </c>
      <c r="C28" s="12" t="s">
        <v>43</v>
      </c>
      <c r="D28" s="41">
        <v>6</v>
      </c>
      <c r="E28" s="41">
        <f t="shared" si="1"/>
        <v>0</v>
      </c>
      <c r="F28" s="41">
        <f t="shared" si="2"/>
        <v>0</v>
      </c>
      <c r="G28" s="41">
        <f t="shared" si="3"/>
        <v>6</v>
      </c>
      <c r="H28" s="41">
        <f t="shared" si="0"/>
        <v>100</v>
      </c>
      <c r="I28" s="41">
        <f t="shared" si="4"/>
        <v>5</v>
      </c>
      <c r="J28" s="41" t="s">
        <v>184</v>
      </c>
      <c r="K28" s="41">
        <f t="shared" si="5"/>
        <v>5</v>
      </c>
      <c r="L28" s="41">
        <v>7</v>
      </c>
      <c r="M28" s="41">
        <f t="shared" si="6"/>
        <v>10</v>
      </c>
      <c r="N28" s="41">
        <v>0</v>
      </c>
      <c r="O28" s="41">
        <f t="shared" si="7"/>
        <v>10</v>
      </c>
      <c r="P28" s="41">
        <f t="shared" si="8"/>
        <v>10</v>
      </c>
      <c r="Q28" s="41">
        <v>12</v>
      </c>
      <c r="R28" s="41">
        <f t="shared" si="9"/>
        <v>4</v>
      </c>
      <c r="S28" s="41">
        <f t="shared" si="10"/>
        <v>6</v>
      </c>
      <c r="T28" s="38">
        <f t="shared" si="11"/>
        <v>5</v>
      </c>
      <c r="U28" s="38">
        <f t="shared" si="12"/>
        <v>25</v>
      </c>
      <c r="V28" s="38">
        <v>25</v>
      </c>
      <c r="W28" s="41" t="str">
        <f t="shared" si="13"/>
        <v>P</v>
      </c>
    </row>
    <row r="29" spans="1:23" x14ac:dyDescent="0.25">
      <c r="A29" s="36">
        <v>22</v>
      </c>
      <c r="B29" s="19" t="s">
        <v>44</v>
      </c>
      <c r="C29" s="12" t="s">
        <v>45</v>
      </c>
      <c r="D29" s="41">
        <v>6</v>
      </c>
      <c r="E29" s="41">
        <f t="shared" si="1"/>
        <v>0</v>
      </c>
      <c r="F29" s="41">
        <f t="shared" si="2"/>
        <v>0</v>
      </c>
      <c r="G29" s="41">
        <f t="shared" si="3"/>
        <v>6</v>
      </c>
      <c r="H29" s="41">
        <f t="shared" si="0"/>
        <v>100</v>
      </c>
      <c r="I29" s="41">
        <f t="shared" si="4"/>
        <v>5</v>
      </c>
      <c r="J29" s="41" t="s">
        <v>184</v>
      </c>
      <c r="K29" s="41">
        <f t="shared" si="5"/>
        <v>5</v>
      </c>
      <c r="L29" s="41">
        <v>7</v>
      </c>
      <c r="M29" s="41">
        <f t="shared" si="6"/>
        <v>10</v>
      </c>
      <c r="N29" s="41">
        <v>0</v>
      </c>
      <c r="O29" s="41">
        <f t="shared" si="7"/>
        <v>10</v>
      </c>
      <c r="P29" s="41">
        <f t="shared" si="8"/>
        <v>10</v>
      </c>
      <c r="Q29" s="41">
        <v>12</v>
      </c>
      <c r="R29" s="41">
        <f t="shared" si="9"/>
        <v>4</v>
      </c>
      <c r="S29" s="41">
        <f t="shared" si="10"/>
        <v>6</v>
      </c>
      <c r="T29" s="38">
        <f t="shared" si="11"/>
        <v>5</v>
      </c>
      <c r="U29" s="38">
        <f t="shared" si="12"/>
        <v>25</v>
      </c>
      <c r="V29" s="38">
        <v>25</v>
      </c>
      <c r="W29" s="41" t="str">
        <f t="shared" si="13"/>
        <v>P</v>
      </c>
    </row>
    <row r="30" spans="1:23" x14ac:dyDescent="0.25">
      <c r="A30" s="36">
        <v>23</v>
      </c>
      <c r="B30" s="19" t="s">
        <v>46</v>
      </c>
      <c r="C30" s="14" t="s">
        <v>47</v>
      </c>
      <c r="D30" s="41">
        <v>6</v>
      </c>
      <c r="E30" s="41">
        <f t="shared" si="1"/>
        <v>0</v>
      </c>
      <c r="F30" s="41">
        <f t="shared" si="2"/>
        <v>0</v>
      </c>
      <c r="G30" s="41">
        <f t="shared" si="3"/>
        <v>6</v>
      </c>
      <c r="H30" s="41">
        <f t="shared" si="0"/>
        <v>100</v>
      </c>
      <c r="I30" s="41">
        <f t="shared" si="4"/>
        <v>5</v>
      </c>
      <c r="J30" s="41" t="s">
        <v>184</v>
      </c>
      <c r="K30" s="41">
        <f t="shared" si="5"/>
        <v>5</v>
      </c>
      <c r="L30" s="41">
        <v>7</v>
      </c>
      <c r="M30" s="41">
        <f t="shared" si="6"/>
        <v>10</v>
      </c>
      <c r="N30" s="41">
        <v>0</v>
      </c>
      <c r="O30" s="41">
        <f t="shared" si="7"/>
        <v>10</v>
      </c>
      <c r="P30" s="41">
        <f t="shared" si="8"/>
        <v>10</v>
      </c>
      <c r="Q30" s="41">
        <v>14</v>
      </c>
      <c r="R30" s="41">
        <f t="shared" si="9"/>
        <v>4.666666666666667</v>
      </c>
      <c r="S30" s="41">
        <f t="shared" si="10"/>
        <v>7</v>
      </c>
      <c r="T30" s="38">
        <f t="shared" si="11"/>
        <v>5</v>
      </c>
      <c r="U30" s="38">
        <f t="shared" si="12"/>
        <v>25</v>
      </c>
      <c r="V30" s="38">
        <v>25</v>
      </c>
      <c r="W30" s="41" t="str">
        <f t="shared" si="13"/>
        <v>P</v>
      </c>
    </row>
    <row r="35" spans="1:24" ht="15.75" x14ac:dyDescent="0.25">
      <c r="A35" s="79" t="s">
        <v>203</v>
      </c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</row>
    <row r="36" spans="1:24" ht="15.75" x14ac:dyDescent="0.25">
      <c r="A36" s="79" t="s">
        <v>199</v>
      </c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</row>
    <row r="37" spans="1:24" ht="15.75" x14ac:dyDescent="0.25">
      <c r="A37" s="79" t="s">
        <v>183</v>
      </c>
      <c r="B37" s="79"/>
      <c r="C37" s="79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 t="s">
        <v>182</v>
      </c>
      <c r="R37" s="40"/>
      <c r="S37" s="40"/>
      <c r="T37" s="40"/>
      <c r="U37" s="40"/>
      <c r="V37" s="46"/>
      <c r="W37" s="16"/>
    </row>
    <row r="38" spans="1:24" x14ac:dyDescent="0.25">
      <c r="A38" s="67" t="s">
        <v>196</v>
      </c>
      <c r="B38" s="70" t="s">
        <v>0</v>
      </c>
      <c r="C38" s="70" t="s">
        <v>1</v>
      </c>
      <c r="D38" s="72" t="s">
        <v>189</v>
      </c>
      <c r="E38" s="73"/>
      <c r="F38" s="73"/>
      <c r="G38" s="73"/>
      <c r="H38" s="73"/>
      <c r="I38" s="78"/>
      <c r="J38" s="72" t="s">
        <v>233</v>
      </c>
      <c r="K38" s="73"/>
      <c r="L38" s="83" t="s">
        <v>223</v>
      </c>
      <c r="M38" s="83"/>
      <c r="N38" s="83"/>
      <c r="O38" s="83"/>
      <c r="P38" s="83"/>
      <c r="Q38" s="72" t="s">
        <v>193</v>
      </c>
      <c r="R38" s="73"/>
      <c r="S38" s="73"/>
      <c r="T38" s="73"/>
      <c r="U38" s="67" t="s">
        <v>238</v>
      </c>
      <c r="V38" s="67" t="s">
        <v>239</v>
      </c>
      <c r="W38" s="80" t="s">
        <v>192</v>
      </c>
    </row>
    <row r="39" spans="1:24" x14ac:dyDescent="0.25">
      <c r="A39" s="68"/>
      <c r="B39" s="81"/>
      <c r="C39" s="81"/>
      <c r="D39" s="70" t="s">
        <v>221</v>
      </c>
      <c r="E39" s="70" t="s">
        <v>194</v>
      </c>
      <c r="F39" s="70" t="s">
        <v>222</v>
      </c>
      <c r="G39" s="70" t="s">
        <v>190</v>
      </c>
      <c r="H39" s="70" t="s">
        <v>195</v>
      </c>
      <c r="I39" s="70" t="s">
        <v>228</v>
      </c>
      <c r="J39" s="70" t="s">
        <v>227</v>
      </c>
      <c r="K39" s="70" t="s">
        <v>228</v>
      </c>
      <c r="L39" s="70" t="s">
        <v>190</v>
      </c>
      <c r="M39" s="70" t="s">
        <v>234</v>
      </c>
      <c r="N39" s="39" t="s">
        <v>217</v>
      </c>
      <c r="O39" s="70" t="s">
        <v>224</v>
      </c>
      <c r="P39" s="70" t="s">
        <v>228</v>
      </c>
      <c r="Q39" s="70" t="s">
        <v>186</v>
      </c>
      <c r="R39" s="70" t="s">
        <v>226</v>
      </c>
      <c r="S39" s="70" t="s">
        <v>225</v>
      </c>
      <c r="T39" s="70" t="s">
        <v>216</v>
      </c>
      <c r="U39" s="68"/>
      <c r="V39" s="68"/>
      <c r="W39" s="80"/>
    </row>
    <row r="40" spans="1:24" x14ac:dyDescent="0.25">
      <c r="A40" s="68"/>
      <c r="B40" s="81"/>
      <c r="C40" s="8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0" t="s">
        <v>205</v>
      </c>
      <c r="O40" s="81"/>
      <c r="P40" s="81"/>
      <c r="Q40" s="71"/>
      <c r="R40" s="71"/>
      <c r="S40" s="71"/>
      <c r="T40" s="71"/>
      <c r="U40" s="69"/>
      <c r="V40" s="69"/>
      <c r="W40" s="80"/>
    </row>
    <row r="41" spans="1:24" x14ac:dyDescent="0.25">
      <c r="A41" s="69"/>
      <c r="B41" s="71"/>
      <c r="C41" s="71"/>
      <c r="D41" s="41">
        <v>5</v>
      </c>
      <c r="E41" s="41"/>
      <c r="F41" s="41"/>
      <c r="G41" s="41">
        <f>$D$41+$E$41</f>
        <v>5</v>
      </c>
      <c r="H41" s="41">
        <v>100</v>
      </c>
      <c r="I41" s="41">
        <v>5</v>
      </c>
      <c r="J41" s="41"/>
      <c r="K41" s="41"/>
      <c r="L41" s="34">
        <v>7</v>
      </c>
      <c r="M41" s="41">
        <v>10</v>
      </c>
      <c r="N41" s="71"/>
      <c r="O41" s="71"/>
      <c r="P41" s="71"/>
      <c r="Q41" s="36">
        <v>15</v>
      </c>
      <c r="R41" s="41">
        <v>5</v>
      </c>
      <c r="S41" s="41">
        <v>5</v>
      </c>
      <c r="T41" s="41">
        <v>5</v>
      </c>
      <c r="U41" s="41">
        <v>25</v>
      </c>
      <c r="V41" s="47">
        <v>25</v>
      </c>
      <c r="W41" s="80"/>
    </row>
    <row r="42" spans="1:24" x14ac:dyDescent="0.25">
      <c r="A42" s="36">
        <v>24</v>
      </c>
      <c r="B42" s="19" t="s">
        <v>48</v>
      </c>
      <c r="C42" s="12" t="s">
        <v>49</v>
      </c>
      <c r="D42" s="41">
        <v>5</v>
      </c>
      <c r="E42" s="41">
        <f>$D$41-D42</f>
        <v>0</v>
      </c>
      <c r="F42" s="41">
        <f t="shared" ref="F42:F63" si="14">E42*$Z$10</f>
        <v>0</v>
      </c>
      <c r="G42" s="41">
        <f t="shared" ref="G42:G63" si="15">D42+F42</f>
        <v>5</v>
      </c>
      <c r="H42" s="41">
        <f>G42*100/$G$41</f>
        <v>100</v>
      </c>
      <c r="I42" s="41">
        <f t="shared" ref="I42:I63" si="16">IF(H42&gt;=90,$I$7,IF(H42&gt;=80,$I$7-1,IF(H42&gt;=70,$I$7-2,IF(H42&gt;=60,$I$7-3,1))))</f>
        <v>5</v>
      </c>
      <c r="J42" s="41" t="s">
        <v>184</v>
      </c>
      <c r="K42" s="41">
        <f t="shared" ref="K42:K63" si="17">IF(J42="A",5,IF(J42="B",4,IF(J42="C",3,(IF(J42="D",2,IF(J42="E",1,0))))))</f>
        <v>5</v>
      </c>
      <c r="L42" s="41">
        <v>7</v>
      </c>
      <c r="M42" s="41">
        <f t="shared" ref="M42:M63" si="18">L42*$M$7/$L$7</f>
        <v>10</v>
      </c>
      <c r="N42" s="41">
        <v>0</v>
      </c>
      <c r="O42" s="41">
        <f t="shared" ref="O42:O63" si="19">M42-N42*$Z$9</f>
        <v>10</v>
      </c>
      <c r="P42" s="41">
        <f t="shared" ref="P42:P63" si="20">IF(O42&lt;0,0,O42)</f>
        <v>10</v>
      </c>
      <c r="Q42" s="41">
        <v>7</v>
      </c>
      <c r="R42" s="41">
        <f t="shared" ref="R42:R63" si="21">Q42*$R$7/$Q$7</f>
        <v>2.3333333333333335</v>
      </c>
      <c r="S42" s="41">
        <f t="shared" ref="S42:S63" si="22">Q42*$S$7/$Z$8</f>
        <v>3.5</v>
      </c>
      <c r="T42" s="38">
        <f t="shared" ref="T42:T63" si="23">IF(S42&gt;$T$7,5,S42)</f>
        <v>3.5</v>
      </c>
      <c r="U42" s="38">
        <f t="shared" ref="U42:U63" si="24">I42+K42+P42+T42</f>
        <v>23.5</v>
      </c>
      <c r="V42" s="38">
        <v>23</v>
      </c>
      <c r="W42" s="41" t="str">
        <f t="shared" ref="W42:W63" si="25">IF(U42&lt;8,"F","P")</f>
        <v>P</v>
      </c>
    </row>
    <row r="43" spans="1:24" x14ac:dyDescent="0.25">
      <c r="A43" s="36">
        <v>25</v>
      </c>
      <c r="B43" s="19" t="s">
        <v>50</v>
      </c>
      <c r="C43" s="12" t="s">
        <v>51</v>
      </c>
      <c r="D43" s="41">
        <v>5</v>
      </c>
      <c r="E43" s="41">
        <f t="shared" ref="E43:E63" si="26">$D$41-D43</f>
        <v>0</v>
      </c>
      <c r="F43" s="41">
        <f t="shared" si="14"/>
        <v>0</v>
      </c>
      <c r="G43" s="41">
        <f t="shared" si="15"/>
        <v>5</v>
      </c>
      <c r="H43" s="41">
        <f t="shared" ref="H43:H63" si="27">G43*100/$G$41</f>
        <v>100</v>
      </c>
      <c r="I43" s="41">
        <f t="shared" si="16"/>
        <v>5</v>
      </c>
      <c r="J43" s="41" t="s">
        <v>184</v>
      </c>
      <c r="K43" s="41">
        <f t="shared" si="17"/>
        <v>5</v>
      </c>
      <c r="L43" s="41">
        <v>7</v>
      </c>
      <c r="M43" s="41">
        <f t="shared" si="18"/>
        <v>10</v>
      </c>
      <c r="N43" s="41">
        <v>0</v>
      </c>
      <c r="O43" s="41">
        <f t="shared" si="19"/>
        <v>10</v>
      </c>
      <c r="P43" s="41">
        <f t="shared" si="20"/>
        <v>10</v>
      </c>
      <c r="Q43" s="41">
        <v>6</v>
      </c>
      <c r="R43" s="41">
        <f t="shared" si="21"/>
        <v>2</v>
      </c>
      <c r="S43" s="41">
        <f t="shared" si="22"/>
        <v>3</v>
      </c>
      <c r="T43" s="38">
        <f t="shared" si="23"/>
        <v>3</v>
      </c>
      <c r="U43" s="38">
        <f t="shared" si="24"/>
        <v>23</v>
      </c>
      <c r="V43" s="38">
        <v>23</v>
      </c>
      <c r="W43" s="41" t="str">
        <f t="shared" si="25"/>
        <v>P</v>
      </c>
    </row>
    <row r="44" spans="1:24" x14ac:dyDescent="0.25">
      <c r="A44" s="36">
        <v>26</v>
      </c>
      <c r="B44" s="19" t="s">
        <v>52</v>
      </c>
      <c r="C44" s="12" t="s">
        <v>53</v>
      </c>
      <c r="D44" s="41">
        <v>5</v>
      </c>
      <c r="E44" s="41">
        <f t="shared" si="26"/>
        <v>0</v>
      </c>
      <c r="F44" s="41">
        <f t="shared" si="14"/>
        <v>0</v>
      </c>
      <c r="G44" s="41">
        <f t="shared" si="15"/>
        <v>5</v>
      </c>
      <c r="H44" s="41">
        <f t="shared" si="27"/>
        <v>100</v>
      </c>
      <c r="I44" s="41">
        <f t="shared" si="16"/>
        <v>5</v>
      </c>
      <c r="J44" s="41" t="s">
        <v>184</v>
      </c>
      <c r="K44" s="41">
        <f t="shared" si="17"/>
        <v>5</v>
      </c>
      <c r="L44" s="41">
        <v>7</v>
      </c>
      <c r="M44" s="41">
        <f t="shared" si="18"/>
        <v>10</v>
      </c>
      <c r="N44" s="41">
        <v>0</v>
      </c>
      <c r="O44" s="41">
        <f t="shared" si="19"/>
        <v>10</v>
      </c>
      <c r="P44" s="41">
        <f t="shared" si="20"/>
        <v>10</v>
      </c>
      <c r="Q44" s="41">
        <v>4</v>
      </c>
      <c r="R44" s="41">
        <f t="shared" si="21"/>
        <v>1.3333333333333333</v>
      </c>
      <c r="S44" s="41">
        <f t="shared" si="22"/>
        <v>2</v>
      </c>
      <c r="T44" s="38">
        <f t="shared" si="23"/>
        <v>2</v>
      </c>
      <c r="U44" s="38">
        <f t="shared" si="24"/>
        <v>22</v>
      </c>
      <c r="V44" s="38">
        <v>22</v>
      </c>
      <c r="W44" s="41" t="str">
        <f t="shared" si="25"/>
        <v>P</v>
      </c>
    </row>
    <row r="45" spans="1:24" x14ac:dyDescent="0.25">
      <c r="A45" s="36">
        <v>27</v>
      </c>
      <c r="B45" s="19" t="s">
        <v>54</v>
      </c>
      <c r="C45" s="12" t="s">
        <v>55</v>
      </c>
      <c r="D45" s="41">
        <v>3</v>
      </c>
      <c r="E45" s="41">
        <f t="shared" si="26"/>
        <v>2</v>
      </c>
      <c r="F45" s="41">
        <f t="shared" si="14"/>
        <v>0.8</v>
      </c>
      <c r="G45" s="41">
        <f t="shared" si="15"/>
        <v>3.8</v>
      </c>
      <c r="H45" s="41">
        <f t="shared" si="27"/>
        <v>76</v>
      </c>
      <c r="I45" s="41">
        <f t="shared" si="16"/>
        <v>3</v>
      </c>
      <c r="J45" s="41" t="s">
        <v>232</v>
      </c>
      <c r="K45" s="41">
        <f t="shared" si="17"/>
        <v>4</v>
      </c>
      <c r="L45" s="41">
        <v>7</v>
      </c>
      <c r="M45" s="41">
        <f t="shared" si="18"/>
        <v>10</v>
      </c>
      <c r="N45" s="41">
        <v>1</v>
      </c>
      <c r="O45" s="41">
        <f t="shared" si="19"/>
        <v>9.5</v>
      </c>
      <c r="P45" s="41">
        <f t="shared" si="20"/>
        <v>9.5</v>
      </c>
      <c r="Q45" s="41">
        <v>4</v>
      </c>
      <c r="R45" s="41">
        <f t="shared" si="21"/>
        <v>1.3333333333333333</v>
      </c>
      <c r="S45" s="41">
        <f t="shared" si="22"/>
        <v>2</v>
      </c>
      <c r="T45" s="38">
        <f t="shared" si="23"/>
        <v>2</v>
      </c>
      <c r="U45" s="38">
        <f t="shared" si="24"/>
        <v>18.5</v>
      </c>
      <c r="V45" s="38">
        <v>19</v>
      </c>
      <c r="W45" s="41" t="str">
        <f t="shared" si="25"/>
        <v>P</v>
      </c>
    </row>
    <row r="46" spans="1:24" x14ac:dyDescent="0.25">
      <c r="A46" s="36">
        <v>28</v>
      </c>
      <c r="B46" s="19" t="s">
        <v>56</v>
      </c>
      <c r="C46" s="12" t="s">
        <v>57</v>
      </c>
      <c r="D46" s="41">
        <v>5</v>
      </c>
      <c r="E46" s="41">
        <f t="shared" si="26"/>
        <v>0</v>
      </c>
      <c r="F46" s="41">
        <f t="shared" si="14"/>
        <v>0</v>
      </c>
      <c r="G46" s="41">
        <f t="shared" si="15"/>
        <v>5</v>
      </c>
      <c r="H46" s="41">
        <f t="shared" si="27"/>
        <v>100</v>
      </c>
      <c r="I46" s="41">
        <f t="shared" si="16"/>
        <v>5</v>
      </c>
      <c r="J46" s="41" t="s">
        <v>232</v>
      </c>
      <c r="K46" s="41">
        <f t="shared" si="17"/>
        <v>4</v>
      </c>
      <c r="L46" s="41">
        <v>7</v>
      </c>
      <c r="M46" s="41">
        <f t="shared" si="18"/>
        <v>10</v>
      </c>
      <c r="N46" s="41">
        <v>0</v>
      </c>
      <c r="O46" s="41">
        <f t="shared" si="19"/>
        <v>10</v>
      </c>
      <c r="P46" s="41">
        <f t="shared" si="20"/>
        <v>10</v>
      </c>
      <c r="Q46" s="41">
        <v>3</v>
      </c>
      <c r="R46" s="41">
        <f t="shared" si="21"/>
        <v>1</v>
      </c>
      <c r="S46" s="41">
        <f t="shared" si="22"/>
        <v>1.5</v>
      </c>
      <c r="T46" s="38">
        <f t="shared" si="23"/>
        <v>1.5</v>
      </c>
      <c r="U46" s="38">
        <f t="shared" si="24"/>
        <v>20.5</v>
      </c>
      <c r="V46" s="38">
        <v>21</v>
      </c>
      <c r="W46" s="41" t="str">
        <f t="shared" si="25"/>
        <v>P</v>
      </c>
    </row>
    <row r="47" spans="1:24" x14ac:dyDescent="0.25">
      <c r="A47" s="36">
        <v>29</v>
      </c>
      <c r="B47" s="19" t="s">
        <v>58</v>
      </c>
      <c r="C47" s="12" t="s">
        <v>59</v>
      </c>
      <c r="D47" s="41">
        <v>3</v>
      </c>
      <c r="E47" s="41">
        <f t="shared" si="26"/>
        <v>2</v>
      </c>
      <c r="F47" s="41">
        <f t="shared" si="14"/>
        <v>0.8</v>
      </c>
      <c r="G47" s="41">
        <f t="shared" si="15"/>
        <v>3.8</v>
      </c>
      <c r="H47" s="41">
        <f t="shared" si="27"/>
        <v>76</v>
      </c>
      <c r="I47" s="41">
        <f t="shared" si="16"/>
        <v>3</v>
      </c>
      <c r="J47" s="41" t="s">
        <v>232</v>
      </c>
      <c r="K47" s="41">
        <f t="shared" si="17"/>
        <v>4</v>
      </c>
      <c r="L47" s="41">
        <v>6</v>
      </c>
      <c r="M47" s="41">
        <f t="shared" si="18"/>
        <v>8.5714285714285712</v>
      </c>
      <c r="N47" s="41">
        <v>0</v>
      </c>
      <c r="O47" s="41">
        <f t="shared" si="19"/>
        <v>8.5714285714285712</v>
      </c>
      <c r="P47" s="41">
        <f t="shared" si="20"/>
        <v>8.5714285714285712</v>
      </c>
      <c r="Q47" s="41">
        <v>7</v>
      </c>
      <c r="R47" s="41">
        <f t="shared" si="21"/>
        <v>2.3333333333333335</v>
      </c>
      <c r="S47" s="41">
        <f t="shared" si="22"/>
        <v>3.5</v>
      </c>
      <c r="T47" s="38">
        <f t="shared" si="23"/>
        <v>3.5</v>
      </c>
      <c r="U47" s="38">
        <f t="shared" si="24"/>
        <v>19.071428571428569</v>
      </c>
      <c r="V47" s="38">
        <v>20</v>
      </c>
      <c r="W47" s="41" t="str">
        <f t="shared" si="25"/>
        <v>P</v>
      </c>
      <c r="X47">
        <v>20</v>
      </c>
    </row>
    <row r="48" spans="1:24" x14ac:dyDescent="0.25">
      <c r="A48" s="36">
        <v>30</v>
      </c>
      <c r="B48" s="19" t="s">
        <v>60</v>
      </c>
      <c r="C48" s="12" t="s">
        <v>61</v>
      </c>
      <c r="D48" s="41">
        <v>4</v>
      </c>
      <c r="E48" s="41">
        <f t="shared" si="26"/>
        <v>1</v>
      </c>
      <c r="F48" s="41">
        <f t="shared" si="14"/>
        <v>0.4</v>
      </c>
      <c r="G48" s="41">
        <f t="shared" si="15"/>
        <v>4.4000000000000004</v>
      </c>
      <c r="H48" s="41">
        <f t="shared" si="27"/>
        <v>88.000000000000014</v>
      </c>
      <c r="I48" s="41">
        <f t="shared" si="16"/>
        <v>4</v>
      </c>
      <c r="J48" s="41" t="s">
        <v>231</v>
      </c>
      <c r="K48" s="41">
        <f t="shared" si="17"/>
        <v>3</v>
      </c>
      <c r="L48" s="41">
        <v>7</v>
      </c>
      <c r="M48" s="41">
        <f t="shared" si="18"/>
        <v>10</v>
      </c>
      <c r="N48" s="41">
        <v>1</v>
      </c>
      <c r="O48" s="41">
        <f t="shared" si="19"/>
        <v>9.5</v>
      </c>
      <c r="P48" s="41">
        <f t="shared" si="20"/>
        <v>9.5</v>
      </c>
      <c r="Q48" s="41">
        <v>5</v>
      </c>
      <c r="R48" s="41">
        <f t="shared" si="21"/>
        <v>1.6666666666666667</v>
      </c>
      <c r="S48" s="41">
        <f t="shared" si="22"/>
        <v>2.5</v>
      </c>
      <c r="T48" s="38">
        <f t="shared" si="23"/>
        <v>2.5</v>
      </c>
      <c r="U48" s="38">
        <f t="shared" si="24"/>
        <v>19</v>
      </c>
      <c r="V48" s="38">
        <v>19</v>
      </c>
      <c r="W48" s="41" t="str">
        <f t="shared" si="25"/>
        <v>P</v>
      </c>
    </row>
    <row r="49" spans="1:24" x14ac:dyDescent="0.25">
      <c r="A49" s="36">
        <v>31</v>
      </c>
      <c r="B49" s="19" t="s">
        <v>62</v>
      </c>
      <c r="C49" s="12" t="s">
        <v>63</v>
      </c>
      <c r="D49" s="41">
        <v>5</v>
      </c>
      <c r="E49" s="41">
        <f t="shared" si="26"/>
        <v>0</v>
      </c>
      <c r="F49" s="41">
        <f t="shared" si="14"/>
        <v>0</v>
      </c>
      <c r="G49" s="41">
        <f t="shared" si="15"/>
        <v>5</v>
      </c>
      <c r="H49" s="41">
        <f t="shared" si="27"/>
        <v>100</v>
      </c>
      <c r="I49" s="41">
        <f t="shared" si="16"/>
        <v>5</v>
      </c>
      <c r="J49" s="41" t="s">
        <v>184</v>
      </c>
      <c r="K49" s="41">
        <f t="shared" si="17"/>
        <v>5</v>
      </c>
      <c r="L49" s="41">
        <v>7</v>
      </c>
      <c r="M49" s="41">
        <f t="shared" si="18"/>
        <v>10</v>
      </c>
      <c r="N49" s="41">
        <v>0</v>
      </c>
      <c r="O49" s="41">
        <f t="shared" si="19"/>
        <v>10</v>
      </c>
      <c r="P49" s="41">
        <f t="shared" si="20"/>
        <v>10</v>
      </c>
      <c r="Q49" s="41">
        <v>6</v>
      </c>
      <c r="R49" s="41">
        <f t="shared" si="21"/>
        <v>2</v>
      </c>
      <c r="S49" s="41">
        <f t="shared" si="22"/>
        <v>3</v>
      </c>
      <c r="T49" s="38">
        <f t="shared" si="23"/>
        <v>3</v>
      </c>
      <c r="U49" s="38">
        <f t="shared" si="24"/>
        <v>23</v>
      </c>
      <c r="V49" s="38">
        <v>23</v>
      </c>
      <c r="W49" s="41" t="str">
        <f t="shared" si="25"/>
        <v>P</v>
      </c>
    </row>
    <row r="50" spans="1:24" x14ac:dyDescent="0.25">
      <c r="A50" s="36">
        <v>32</v>
      </c>
      <c r="B50" s="19" t="s">
        <v>64</v>
      </c>
      <c r="C50" s="12" t="s">
        <v>65</v>
      </c>
      <c r="D50" s="41">
        <v>5</v>
      </c>
      <c r="E50" s="41">
        <f t="shared" si="26"/>
        <v>0</v>
      </c>
      <c r="F50" s="41">
        <f t="shared" si="14"/>
        <v>0</v>
      </c>
      <c r="G50" s="41">
        <f t="shared" si="15"/>
        <v>5</v>
      </c>
      <c r="H50" s="41">
        <f t="shared" si="27"/>
        <v>100</v>
      </c>
      <c r="I50" s="41">
        <f t="shared" si="16"/>
        <v>5</v>
      </c>
      <c r="J50" s="41" t="s">
        <v>232</v>
      </c>
      <c r="K50" s="41">
        <f t="shared" si="17"/>
        <v>4</v>
      </c>
      <c r="L50" s="41">
        <v>7</v>
      </c>
      <c r="M50" s="41">
        <f t="shared" si="18"/>
        <v>10</v>
      </c>
      <c r="N50" s="41">
        <v>0</v>
      </c>
      <c r="O50" s="41">
        <f t="shared" si="19"/>
        <v>10</v>
      </c>
      <c r="P50" s="41">
        <f t="shared" si="20"/>
        <v>10</v>
      </c>
      <c r="Q50" s="41">
        <v>7</v>
      </c>
      <c r="R50" s="41">
        <f t="shared" si="21"/>
        <v>2.3333333333333335</v>
      </c>
      <c r="S50" s="41">
        <f t="shared" si="22"/>
        <v>3.5</v>
      </c>
      <c r="T50" s="38">
        <f t="shared" si="23"/>
        <v>3.5</v>
      </c>
      <c r="U50" s="38">
        <f t="shared" si="24"/>
        <v>22.5</v>
      </c>
      <c r="V50" s="38">
        <v>23</v>
      </c>
      <c r="W50" s="41" t="str">
        <f t="shared" si="25"/>
        <v>P</v>
      </c>
    </row>
    <row r="51" spans="1:24" x14ac:dyDescent="0.25">
      <c r="A51" s="36">
        <v>33</v>
      </c>
      <c r="B51" s="19" t="s">
        <v>66</v>
      </c>
      <c r="C51" s="12" t="s">
        <v>67</v>
      </c>
      <c r="D51" s="41">
        <v>5</v>
      </c>
      <c r="E51" s="41">
        <f t="shared" si="26"/>
        <v>0</v>
      </c>
      <c r="F51" s="41">
        <f t="shared" si="14"/>
        <v>0</v>
      </c>
      <c r="G51" s="41">
        <f t="shared" si="15"/>
        <v>5</v>
      </c>
      <c r="H51" s="41">
        <f t="shared" si="27"/>
        <v>100</v>
      </c>
      <c r="I51" s="41">
        <f t="shared" si="16"/>
        <v>5</v>
      </c>
      <c r="J51" s="41" t="s">
        <v>184</v>
      </c>
      <c r="K51" s="41">
        <f t="shared" si="17"/>
        <v>5</v>
      </c>
      <c r="L51" s="41">
        <v>7</v>
      </c>
      <c r="M51" s="41">
        <f t="shared" si="18"/>
        <v>10</v>
      </c>
      <c r="N51" s="41">
        <v>0</v>
      </c>
      <c r="O51" s="41">
        <f t="shared" si="19"/>
        <v>10</v>
      </c>
      <c r="P51" s="41">
        <f t="shared" si="20"/>
        <v>10</v>
      </c>
      <c r="Q51" s="41">
        <v>4</v>
      </c>
      <c r="R51" s="41">
        <f t="shared" si="21"/>
        <v>1.3333333333333333</v>
      </c>
      <c r="S51" s="41">
        <f t="shared" si="22"/>
        <v>2</v>
      </c>
      <c r="T51" s="38">
        <f t="shared" si="23"/>
        <v>2</v>
      </c>
      <c r="U51" s="38">
        <f t="shared" si="24"/>
        <v>22</v>
      </c>
      <c r="V51" s="38">
        <v>22</v>
      </c>
      <c r="W51" s="41" t="str">
        <f t="shared" si="25"/>
        <v>P</v>
      </c>
    </row>
    <row r="52" spans="1:24" x14ac:dyDescent="0.25">
      <c r="A52" s="36">
        <v>34</v>
      </c>
      <c r="B52" s="19" t="s">
        <v>68</v>
      </c>
      <c r="C52" s="12" t="s">
        <v>69</v>
      </c>
      <c r="D52" s="41">
        <v>5</v>
      </c>
      <c r="E52" s="41">
        <f t="shared" si="26"/>
        <v>0</v>
      </c>
      <c r="F52" s="41">
        <f t="shared" si="14"/>
        <v>0</v>
      </c>
      <c r="G52" s="41">
        <f t="shared" si="15"/>
        <v>5</v>
      </c>
      <c r="H52" s="41">
        <f t="shared" si="27"/>
        <v>100</v>
      </c>
      <c r="I52" s="41">
        <f t="shared" si="16"/>
        <v>5</v>
      </c>
      <c r="J52" s="41" t="s">
        <v>184</v>
      </c>
      <c r="K52" s="41">
        <f t="shared" si="17"/>
        <v>5</v>
      </c>
      <c r="L52" s="41">
        <v>7</v>
      </c>
      <c r="M52" s="41">
        <f t="shared" si="18"/>
        <v>10</v>
      </c>
      <c r="N52" s="41">
        <v>2</v>
      </c>
      <c r="O52" s="41">
        <f t="shared" si="19"/>
        <v>9</v>
      </c>
      <c r="P52" s="41">
        <f t="shared" si="20"/>
        <v>9</v>
      </c>
      <c r="Q52" s="41">
        <v>1</v>
      </c>
      <c r="R52" s="41">
        <f t="shared" si="21"/>
        <v>0.33333333333333331</v>
      </c>
      <c r="S52" s="41">
        <f t="shared" si="22"/>
        <v>0.5</v>
      </c>
      <c r="T52" s="38">
        <f t="shared" si="23"/>
        <v>0.5</v>
      </c>
      <c r="U52" s="38">
        <f t="shared" si="24"/>
        <v>19.5</v>
      </c>
      <c r="V52" s="38">
        <v>22</v>
      </c>
      <c r="W52" s="41" t="str">
        <f t="shared" si="25"/>
        <v>P</v>
      </c>
      <c r="X52">
        <v>22</v>
      </c>
    </row>
    <row r="53" spans="1:24" x14ac:dyDescent="0.25">
      <c r="A53" s="36">
        <v>35</v>
      </c>
      <c r="B53" s="19" t="s">
        <v>70</v>
      </c>
      <c r="C53" s="12" t="s">
        <v>71</v>
      </c>
      <c r="D53" s="41">
        <v>5</v>
      </c>
      <c r="E53" s="41">
        <f t="shared" si="26"/>
        <v>0</v>
      </c>
      <c r="F53" s="41">
        <f t="shared" si="14"/>
        <v>0</v>
      </c>
      <c r="G53" s="41">
        <f t="shared" si="15"/>
        <v>5</v>
      </c>
      <c r="H53" s="41">
        <f t="shared" si="27"/>
        <v>100</v>
      </c>
      <c r="I53" s="41">
        <f t="shared" si="16"/>
        <v>5</v>
      </c>
      <c r="J53" s="41" t="s">
        <v>184</v>
      </c>
      <c r="K53" s="41">
        <f t="shared" si="17"/>
        <v>5</v>
      </c>
      <c r="L53" s="41">
        <v>7</v>
      </c>
      <c r="M53" s="41">
        <f t="shared" si="18"/>
        <v>10</v>
      </c>
      <c r="N53" s="41">
        <v>0</v>
      </c>
      <c r="O53" s="41">
        <f t="shared" si="19"/>
        <v>10</v>
      </c>
      <c r="P53" s="41">
        <f t="shared" si="20"/>
        <v>10</v>
      </c>
      <c r="Q53" s="41">
        <v>2</v>
      </c>
      <c r="R53" s="41">
        <f t="shared" si="21"/>
        <v>0.66666666666666663</v>
      </c>
      <c r="S53" s="41">
        <f t="shared" si="22"/>
        <v>1</v>
      </c>
      <c r="T53" s="38">
        <f t="shared" si="23"/>
        <v>1</v>
      </c>
      <c r="U53" s="38">
        <f t="shared" si="24"/>
        <v>21</v>
      </c>
      <c r="V53" s="38">
        <v>21</v>
      </c>
      <c r="W53" s="41" t="str">
        <f t="shared" si="25"/>
        <v>P</v>
      </c>
    </row>
    <row r="54" spans="1:24" x14ac:dyDescent="0.25">
      <c r="A54" s="36">
        <v>37</v>
      </c>
      <c r="B54" s="19" t="s">
        <v>72</v>
      </c>
      <c r="C54" s="12" t="s">
        <v>73</v>
      </c>
      <c r="D54" s="41">
        <v>5</v>
      </c>
      <c r="E54" s="41">
        <f t="shared" si="26"/>
        <v>0</v>
      </c>
      <c r="F54" s="41">
        <f t="shared" si="14"/>
        <v>0</v>
      </c>
      <c r="G54" s="41">
        <f t="shared" si="15"/>
        <v>5</v>
      </c>
      <c r="H54" s="41">
        <f t="shared" si="27"/>
        <v>100</v>
      </c>
      <c r="I54" s="41">
        <f t="shared" si="16"/>
        <v>5</v>
      </c>
      <c r="J54" s="41" t="s">
        <v>184</v>
      </c>
      <c r="K54" s="41">
        <f t="shared" si="17"/>
        <v>5</v>
      </c>
      <c r="L54" s="41">
        <v>7</v>
      </c>
      <c r="M54" s="41">
        <f t="shared" si="18"/>
        <v>10</v>
      </c>
      <c r="N54" s="41">
        <v>0</v>
      </c>
      <c r="O54" s="41">
        <f t="shared" si="19"/>
        <v>10</v>
      </c>
      <c r="P54" s="41">
        <f t="shared" si="20"/>
        <v>10</v>
      </c>
      <c r="Q54" s="41">
        <v>7</v>
      </c>
      <c r="R54" s="41">
        <f t="shared" si="21"/>
        <v>2.3333333333333335</v>
      </c>
      <c r="S54" s="41">
        <f t="shared" si="22"/>
        <v>3.5</v>
      </c>
      <c r="T54" s="38">
        <f t="shared" si="23"/>
        <v>3.5</v>
      </c>
      <c r="U54" s="38">
        <f t="shared" si="24"/>
        <v>23.5</v>
      </c>
      <c r="V54" s="38">
        <v>24</v>
      </c>
      <c r="W54" s="41" t="str">
        <f t="shared" si="25"/>
        <v>P</v>
      </c>
    </row>
    <row r="55" spans="1:24" x14ac:dyDescent="0.25">
      <c r="A55" s="36">
        <v>38</v>
      </c>
      <c r="B55" s="19" t="s">
        <v>74</v>
      </c>
      <c r="C55" s="12" t="s">
        <v>75</v>
      </c>
      <c r="D55" s="41">
        <v>5</v>
      </c>
      <c r="E55" s="41">
        <f t="shared" si="26"/>
        <v>0</v>
      </c>
      <c r="F55" s="41">
        <f t="shared" si="14"/>
        <v>0</v>
      </c>
      <c r="G55" s="41">
        <f t="shared" si="15"/>
        <v>5</v>
      </c>
      <c r="H55" s="41">
        <f t="shared" si="27"/>
        <v>100</v>
      </c>
      <c r="I55" s="41">
        <f t="shared" si="16"/>
        <v>5</v>
      </c>
      <c r="J55" s="41" t="s">
        <v>232</v>
      </c>
      <c r="K55" s="41">
        <f t="shared" si="17"/>
        <v>4</v>
      </c>
      <c r="L55" s="41">
        <v>7</v>
      </c>
      <c r="M55" s="41">
        <f t="shared" si="18"/>
        <v>10</v>
      </c>
      <c r="N55" s="41">
        <v>0</v>
      </c>
      <c r="O55" s="41">
        <f t="shared" si="19"/>
        <v>10</v>
      </c>
      <c r="P55" s="41">
        <f t="shared" si="20"/>
        <v>10</v>
      </c>
      <c r="Q55" s="41">
        <v>4</v>
      </c>
      <c r="R55" s="41">
        <f t="shared" si="21"/>
        <v>1.3333333333333333</v>
      </c>
      <c r="S55" s="41">
        <f t="shared" si="22"/>
        <v>2</v>
      </c>
      <c r="T55" s="38">
        <f t="shared" si="23"/>
        <v>2</v>
      </c>
      <c r="U55" s="38">
        <f t="shared" si="24"/>
        <v>21</v>
      </c>
      <c r="V55" s="38">
        <v>21</v>
      </c>
      <c r="W55" s="41" t="str">
        <f t="shared" si="25"/>
        <v>P</v>
      </c>
    </row>
    <row r="56" spans="1:24" x14ac:dyDescent="0.25">
      <c r="A56" s="36">
        <v>39</v>
      </c>
      <c r="B56" s="19" t="s">
        <v>76</v>
      </c>
      <c r="C56" s="12" t="s">
        <v>77</v>
      </c>
      <c r="D56" s="41">
        <v>4</v>
      </c>
      <c r="E56" s="41">
        <f t="shared" si="26"/>
        <v>1</v>
      </c>
      <c r="F56" s="41">
        <f t="shared" si="14"/>
        <v>0.4</v>
      </c>
      <c r="G56" s="41">
        <f t="shared" si="15"/>
        <v>4.4000000000000004</v>
      </c>
      <c r="H56" s="41">
        <f t="shared" si="27"/>
        <v>88.000000000000014</v>
      </c>
      <c r="I56" s="41">
        <f t="shared" si="16"/>
        <v>4</v>
      </c>
      <c r="J56" s="41" t="s">
        <v>232</v>
      </c>
      <c r="K56" s="41">
        <f t="shared" si="17"/>
        <v>4</v>
      </c>
      <c r="L56" s="41">
        <v>7</v>
      </c>
      <c r="M56" s="41">
        <f t="shared" si="18"/>
        <v>10</v>
      </c>
      <c r="N56" s="41">
        <v>0</v>
      </c>
      <c r="O56" s="41">
        <f t="shared" si="19"/>
        <v>10</v>
      </c>
      <c r="P56" s="41">
        <f t="shared" si="20"/>
        <v>10</v>
      </c>
      <c r="Q56" s="41">
        <v>6</v>
      </c>
      <c r="R56" s="41">
        <f t="shared" si="21"/>
        <v>2</v>
      </c>
      <c r="S56" s="41">
        <f t="shared" si="22"/>
        <v>3</v>
      </c>
      <c r="T56" s="38">
        <f t="shared" si="23"/>
        <v>3</v>
      </c>
      <c r="U56" s="38">
        <f t="shared" si="24"/>
        <v>21</v>
      </c>
      <c r="V56" s="38">
        <v>21</v>
      </c>
      <c r="W56" s="41" t="str">
        <f t="shared" si="25"/>
        <v>P</v>
      </c>
    </row>
    <row r="57" spans="1:24" x14ac:dyDescent="0.25">
      <c r="A57" s="36">
        <v>40</v>
      </c>
      <c r="B57" s="19" t="s">
        <v>78</v>
      </c>
      <c r="C57" s="12" t="s">
        <v>79</v>
      </c>
      <c r="D57" s="41">
        <v>5</v>
      </c>
      <c r="E57" s="41">
        <f t="shared" si="26"/>
        <v>0</v>
      </c>
      <c r="F57" s="41">
        <f t="shared" si="14"/>
        <v>0</v>
      </c>
      <c r="G57" s="41">
        <f t="shared" si="15"/>
        <v>5</v>
      </c>
      <c r="H57" s="41">
        <f t="shared" si="27"/>
        <v>100</v>
      </c>
      <c r="I57" s="41">
        <f t="shared" si="16"/>
        <v>5</v>
      </c>
      <c r="J57" s="41" t="s">
        <v>232</v>
      </c>
      <c r="K57" s="41">
        <f t="shared" si="17"/>
        <v>4</v>
      </c>
      <c r="L57" s="41">
        <v>7</v>
      </c>
      <c r="M57" s="41">
        <f t="shared" si="18"/>
        <v>10</v>
      </c>
      <c r="N57" s="41">
        <v>1</v>
      </c>
      <c r="O57" s="41">
        <f t="shared" si="19"/>
        <v>9.5</v>
      </c>
      <c r="P57" s="41">
        <f t="shared" si="20"/>
        <v>9.5</v>
      </c>
      <c r="Q57" s="41">
        <v>7</v>
      </c>
      <c r="R57" s="41">
        <f t="shared" si="21"/>
        <v>2.3333333333333335</v>
      </c>
      <c r="S57" s="41">
        <f t="shared" si="22"/>
        <v>3.5</v>
      </c>
      <c r="T57" s="38">
        <f t="shared" si="23"/>
        <v>3.5</v>
      </c>
      <c r="U57" s="38">
        <f t="shared" si="24"/>
        <v>22</v>
      </c>
      <c r="V57" s="38">
        <v>22</v>
      </c>
      <c r="W57" s="41" t="str">
        <f t="shared" si="25"/>
        <v>P</v>
      </c>
    </row>
    <row r="58" spans="1:24" x14ac:dyDescent="0.25">
      <c r="A58" s="36">
        <v>41</v>
      </c>
      <c r="B58" s="19" t="s">
        <v>80</v>
      </c>
      <c r="C58" s="12" t="s">
        <v>81</v>
      </c>
      <c r="D58" s="41">
        <v>4</v>
      </c>
      <c r="E58" s="41">
        <f t="shared" si="26"/>
        <v>1</v>
      </c>
      <c r="F58" s="41">
        <f t="shared" si="14"/>
        <v>0.4</v>
      </c>
      <c r="G58" s="41">
        <f t="shared" si="15"/>
        <v>4.4000000000000004</v>
      </c>
      <c r="H58" s="41">
        <f t="shared" si="27"/>
        <v>88.000000000000014</v>
      </c>
      <c r="I58" s="41">
        <f t="shared" si="16"/>
        <v>4</v>
      </c>
      <c r="J58" s="41" t="s">
        <v>232</v>
      </c>
      <c r="K58" s="41">
        <f t="shared" si="17"/>
        <v>4</v>
      </c>
      <c r="L58" s="41">
        <v>7</v>
      </c>
      <c r="M58" s="41">
        <f t="shared" si="18"/>
        <v>10</v>
      </c>
      <c r="N58" s="41">
        <v>0</v>
      </c>
      <c r="O58" s="41">
        <f t="shared" si="19"/>
        <v>10</v>
      </c>
      <c r="P58" s="41">
        <f t="shared" si="20"/>
        <v>10</v>
      </c>
      <c r="Q58" s="41">
        <v>6</v>
      </c>
      <c r="R58" s="41">
        <f t="shared" si="21"/>
        <v>2</v>
      </c>
      <c r="S58" s="41">
        <f t="shared" si="22"/>
        <v>3</v>
      </c>
      <c r="T58" s="38">
        <f t="shared" si="23"/>
        <v>3</v>
      </c>
      <c r="U58" s="38">
        <f t="shared" si="24"/>
        <v>21</v>
      </c>
      <c r="V58" s="38">
        <v>21</v>
      </c>
      <c r="W58" s="41" t="str">
        <f t="shared" si="25"/>
        <v>P</v>
      </c>
    </row>
    <row r="59" spans="1:24" x14ac:dyDescent="0.25">
      <c r="A59" s="36">
        <v>42</v>
      </c>
      <c r="B59" s="19" t="s">
        <v>82</v>
      </c>
      <c r="C59" s="12" t="s">
        <v>83</v>
      </c>
      <c r="D59" s="41">
        <v>5</v>
      </c>
      <c r="E59" s="41">
        <f t="shared" si="26"/>
        <v>0</v>
      </c>
      <c r="F59" s="41">
        <f t="shared" si="14"/>
        <v>0</v>
      </c>
      <c r="G59" s="41">
        <f t="shared" si="15"/>
        <v>5</v>
      </c>
      <c r="H59" s="41">
        <f t="shared" si="27"/>
        <v>100</v>
      </c>
      <c r="I59" s="41">
        <f t="shared" si="16"/>
        <v>5</v>
      </c>
      <c r="J59" s="41" t="s">
        <v>184</v>
      </c>
      <c r="K59" s="41">
        <f t="shared" si="17"/>
        <v>5</v>
      </c>
      <c r="L59" s="41">
        <v>7</v>
      </c>
      <c r="M59" s="41">
        <f t="shared" si="18"/>
        <v>10</v>
      </c>
      <c r="N59" s="41">
        <v>0</v>
      </c>
      <c r="O59" s="41">
        <f t="shared" si="19"/>
        <v>10</v>
      </c>
      <c r="P59" s="41">
        <f t="shared" si="20"/>
        <v>10</v>
      </c>
      <c r="Q59" s="41">
        <v>3</v>
      </c>
      <c r="R59" s="41">
        <f t="shared" si="21"/>
        <v>1</v>
      </c>
      <c r="S59" s="41">
        <f t="shared" si="22"/>
        <v>1.5</v>
      </c>
      <c r="T59" s="38">
        <f t="shared" si="23"/>
        <v>1.5</v>
      </c>
      <c r="U59" s="38">
        <f t="shared" si="24"/>
        <v>21.5</v>
      </c>
      <c r="V59" s="38">
        <v>22</v>
      </c>
      <c r="W59" s="41" t="str">
        <f t="shared" si="25"/>
        <v>P</v>
      </c>
    </row>
    <row r="60" spans="1:24" x14ac:dyDescent="0.25">
      <c r="A60" s="36">
        <v>43</v>
      </c>
      <c r="B60" s="19" t="s">
        <v>84</v>
      </c>
      <c r="C60" s="12" t="s">
        <v>85</v>
      </c>
      <c r="D60" s="41">
        <v>5</v>
      </c>
      <c r="E60" s="41">
        <f t="shared" si="26"/>
        <v>0</v>
      </c>
      <c r="F60" s="41">
        <f t="shared" si="14"/>
        <v>0</v>
      </c>
      <c r="G60" s="41">
        <f t="shared" si="15"/>
        <v>5</v>
      </c>
      <c r="H60" s="41">
        <f t="shared" si="27"/>
        <v>100</v>
      </c>
      <c r="I60" s="41">
        <f t="shared" si="16"/>
        <v>5</v>
      </c>
      <c r="J60" s="41" t="s">
        <v>232</v>
      </c>
      <c r="K60" s="41">
        <f t="shared" si="17"/>
        <v>4</v>
      </c>
      <c r="L60" s="41">
        <v>7</v>
      </c>
      <c r="M60" s="41">
        <f t="shared" si="18"/>
        <v>10</v>
      </c>
      <c r="N60" s="41">
        <v>1</v>
      </c>
      <c r="O60" s="41">
        <f t="shared" si="19"/>
        <v>9.5</v>
      </c>
      <c r="P60" s="41">
        <f t="shared" si="20"/>
        <v>9.5</v>
      </c>
      <c r="Q60" s="41">
        <v>7</v>
      </c>
      <c r="R60" s="41">
        <f t="shared" si="21"/>
        <v>2.3333333333333335</v>
      </c>
      <c r="S60" s="41">
        <f t="shared" si="22"/>
        <v>3.5</v>
      </c>
      <c r="T60" s="38">
        <f t="shared" si="23"/>
        <v>3.5</v>
      </c>
      <c r="U60" s="38">
        <f t="shared" si="24"/>
        <v>22</v>
      </c>
      <c r="V60" s="38">
        <v>22</v>
      </c>
      <c r="W60" s="41" t="str">
        <f t="shared" si="25"/>
        <v>P</v>
      </c>
    </row>
    <row r="61" spans="1:24" x14ac:dyDescent="0.25">
      <c r="A61" s="36">
        <v>44</v>
      </c>
      <c r="B61" s="19" t="s">
        <v>86</v>
      </c>
      <c r="C61" s="12" t="s">
        <v>87</v>
      </c>
      <c r="D61" s="41">
        <v>5</v>
      </c>
      <c r="E61" s="41">
        <f t="shared" si="26"/>
        <v>0</v>
      </c>
      <c r="F61" s="41">
        <f t="shared" si="14"/>
        <v>0</v>
      </c>
      <c r="G61" s="41">
        <f t="shared" si="15"/>
        <v>5</v>
      </c>
      <c r="H61" s="41">
        <f t="shared" si="27"/>
        <v>100</v>
      </c>
      <c r="I61" s="41">
        <f t="shared" si="16"/>
        <v>5</v>
      </c>
      <c r="J61" s="41" t="s">
        <v>232</v>
      </c>
      <c r="K61" s="41">
        <f t="shared" si="17"/>
        <v>4</v>
      </c>
      <c r="L61" s="41">
        <v>7</v>
      </c>
      <c r="M61" s="41">
        <f t="shared" si="18"/>
        <v>10</v>
      </c>
      <c r="N61" s="41">
        <v>0</v>
      </c>
      <c r="O61" s="41">
        <f t="shared" si="19"/>
        <v>10</v>
      </c>
      <c r="P61" s="41">
        <f t="shared" si="20"/>
        <v>10</v>
      </c>
      <c r="Q61" s="41">
        <v>7</v>
      </c>
      <c r="R61" s="41">
        <f t="shared" si="21"/>
        <v>2.3333333333333335</v>
      </c>
      <c r="S61" s="41">
        <f t="shared" si="22"/>
        <v>3.5</v>
      </c>
      <c r="T61" s="38">
        <f t="shared" si="23"/>
        <v>3.5</v>
      </c>
      <c r="U61" s="38">
        <f t="shared" si="24"/>
        <v>22.5</v>
      </c>
      <c r="V61" s="38">
        <v>23</v>
      </c>
      <c r="W61" s="41" t="str">
        <f t="shared" si="25"/>
        <v>P</v>
      </c>
    </row>
    <row r="62" spans="1:24" x14ac:dyDescent="0.25">
      <c r="A62" s="36">
        <v>46</v>
      </c>
      <c r="B62" s="19" t="s">
        <v>88</v>
      </c>
      <c r="C62" s="12" t="s">
        <v>89</v>
      </c>
      <c r="D62" s="41">
        <v>4</v>
      </c>
      <c r="E62" s="41">
        <f t="shared" si="26"/>
        <v>1</v>
      </c>
      <c r="F62" s="41">
        <f t="shared" si="14"/>
        <v>0.4</v>
      </c>
      <c r="G62" s="41">
        <f t="shared" si="15"/>
        <v>4.4000000000000004</v>
      </c>
      <c r="H62" s="41">
        <f t="shared" si="27"/>
        <v>88.000000000000014</v>
      </c>
      <c r="I62" s="41">
        <f t="shared" si="16"/>
        <v>4</v>
      </c>
      <c r="J62" s="41" t="s">
        <v>232</v>
      </c>
      <c r="K62" s="41">
        <f t="shared" si="17"/>
        <v>4</v>
      </c>
      <c r="L62" s="41">
        <v>7</v>
      </c>
      <c r="M62" s="41">
        <f t="shared" si="18"/>
        <v>10</v>
      </c>
      <c r="N62" s="41">
        <v>0</v>
      </c>
      <c r="O62" s="41">
        <f t="shared" si="19"/>
        <v>10</v>
      </c>
      <c r="P62" s="41">
        <f t="shared" si="20"/>
        <v>10</v>
      </c>
      <c r="Q62" s="41">
        <v>5</v>
      </c>
      <c r="R62" s="41">
        <f t="shared" si="21"/>
        <v>1.6666666666666667</v>
      </c>
      <c r="S62" s="41">
        <f t="shared" si="22"/>
        <v>2.5</v>
      </c>
      <c r="T62" s="38">
        <f t="shared" si="23"/>
        <v>2.5</v>
      </c>
      <c r="U62" s="38">
        <f t="shared" si="24"/>
        <v>20.5</v>
      </c>
      <c r="V62" s="38">
        <v>21</v>
      </c>
      <c r="W62" s="41" t="str">
        <f t="shared" si="25"/>
        <v>P</v>
      </c>
    </row>
    <row r="63" spans="1:24" x14ac:dyDescent="0.25">
      <c r="A63" s="36">
        <v>47</v>
      </c>
      <c r="B63" s="19" t="s">
        <v>90</v>
      </c>
      <c r="C63" s="12" t="s">
        <v>91</v>
      </c>
      <c r="D63" s="41">
        <v>5</v>
      </c>
      <c r="E63" s="41">
        <f t="shared" si="26"/>
        <v>0</v>
      </c>
      <c r="F63" s="41">
        <f t="shared" si="14"/>
        <v>0</v>
      </c>
      <c r="G63" s="41">
        <f t="shared" si="15"/>
        <v>5</v>
      </c>
      <c r="H63" s="41">
        <f t="shared" si="27"/>
        <v>100</v>
      </c>
      <c r="I63" s="41">
        <f t="shared" si="16"/>
        <v>5</v>
      </c>
      <c r="J63" s="41" t="s">
        <v>184</v>
      </c>
      <c r="K63" s="41">
        <f t="shared" si="17"/>
        <v>5</v>
      </c>
      <c r="L63" s="41">
        <v>7</v>
      </c>
      <c r="M63" s="41">
        <f t="shared" si="18"/>
        <v>10</v>
      </c>
      <c r="N63" s="41">
        <v>0</v>
      </c>
      <c r="O63" s="41">
        <f t="shared" si="19"/>
        <v>10</v>
      </c>
      <c r="P63" s="41">
        <f t="shared" si="20"/>
        <v>10</v>
      </c>
      <c r="Q63" s="41">
        <v>6</v>
      </c>
      <c r="R63" s="41">
        <f t="shared" si="21"/>
        <v>2</v>
      </c>
      <c r="S63" s="41">
        <f t="shared" si="22"/>
        <v>3</v>
      </c>
      <c r="T63" s="38">
        <f t="shared" si="23"/>
        <v>3</v>
      </c>
      <c r="U63" s="38">
        <f t="shared" si="24"/>
        <v>23</v>
      </c>
      <c r="V63" s="38">
        <v>23</v>
      </c>
      <c r="W63" s="41" t="str">
        <f t="shared" si="25"/>
        <v>P</v>
      </c>
    </row>
    <row r="67" spans="1:23" ht="15.75" x14ac:dyDescent="0.25">
      <c r="A67" s="79" t="s">
        <v>203</v>
      </c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</row>
    <row r="68" spans="1:23" ht="15.75" x14ac:dyDescent="0.25">
      <c r="A68" s="79" t="s">
        <v>199</v>
      </c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</row>
    <row r="69" spans="1:23" ht="15.75" x14ac:dyDescent="0.25">
      <c r="A69" s="79" t="s">
        <v>183</v>
      </c>
      <c r="B69" s="79"/>
      <c r="C69" s="79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 t="s">
        <v>182</v>
      </c>
      <c r="R69" s="40"/>
      <c r="S69" s="40"/>
      <c r="T69" s="40"/>
      <c r="U69" s="40"/>
      <c r="V69" s="46"/>
      <c r="W69" s="16"/>
    </row>
    <row r="70" spans="1:23" ht="24" customHeight="1" x14ac:dyDescent="0.25">
      <c r="A70" s="67" t="s">
        <v>196</v>
      </c>
      <c r="B70" s="70" t="s">
        <v>0</v>
      </c>
      <c r="C70" s="70" t="s">
        <v>1</v>
      </c>
      <c r="D70" s="72" t="s">
        <v>189</v>
      </c>
      <c r="E70" s="73"/>
      <c r="F70" s="73"/>
      <c r="G70" s="73"/>
      <c r="H70" s="73"/>
      <c r="I70" s="78"/>
      <c r="J70" s="72" t="s">
        <v>233</v>
      </c>
      <c r="K70" s="73"/>
      <c r="L70" s="83" t="s">
        <v>223</v>
      </c>
      <c r="M70" s="83"/>
      <c r="N70" s="83"/>
      <c r="O70" s="83"/>
      <c r="P70" s="83"/>
      <c r="Q70" s="72" t="s">
        <v>193</v>
      </c>
      <c r="R70" s="73"/>
      <c r="S70" s="73"/>
      <c r="T70" s="73"/>
      <c r="U70" s="67" t="s">
        <v>190</v>
      </c>
      <c r="V70" s="67" t="s">
        <v>237</v>
      </c>
      <c r="W70" s="80" t="s">
        <v>192</v>
      </c>
    </row>
    <row r="71" spans="1:23" x14ac:dyDescent="0.25">
      <c r="A71" s="68"/>
      <c r="B71" s="81"/>
      <c r="C71" s="81"/>
      <c r="D71" s="70" t="s">
        <v>221</v>
      </c>
      <c r="E71" s="70" t="s">
        <v>194</v>
      </c>
      <c r="F71" s="70" t="s">
        <v>222</v>
      </c>
      <c r="G71" s="70" t="s">
        <v>190</v>
      </c>
      <c r="H71" s="70" t="s">
        <v>195</v>
      </c>
      <c r="I71" s="70" t="s">
        <v>228</v>
      </c>
      <c r="J71" s="70" t="s">
        <v>227</v>
      </c>
      <c r="K71" s="70" t="s">
        <v>228</v>
      </c>
      <c r="L71" s="70" t="s">
        <v>190</v>
      </c>
      <c r="M71" s="70" t="s">
        <v>234</v>
      </c>
      <c r="N71" s="39" t="s">
        <v>217</v>
      </c>
      <c r="O71" s="70" t="s">
        <v>224</v>
      </c>
      <c r="P71" s="70" t="s">
        <v>228</v>
      </c>
      <c r="Q71" s="70" t="s">
        <v>186</v>
      </c>
      <c r="R71" s="70" t="s">
        <v>226</v>
      </c>
      <c r="S71" s="70" t="s">
        <v>225</v>
      </c>
      <c r="T71" s="70" t="s">
        <v>216</v>
      </c>
      <c r="U71" s="68"/>
      <c r="V71" s="68"/>
      <c r="W71" s="80"/>
    </row>
    <row r="72" spans="1:23" x14ac:dyDescent="0.25">
      <c r="A72" s="68"/>
      <c r="B72" s="81"/>
      <c r="C72" s="8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0" t="s">
        <v>205</v>
      </c>
      <c r="O72" s="81"/>
      <c r="P72" s="81"/>
      <c r="Q72" s="71"/>
      <c r="R72" s="71"/>
      <c r="S72" s="71"/>
      <c r="T72" s="71"/>
      <c r="U72" s="69"/>
      <c r="V72" s="69"/>
      <c r="W72" s="80"/>
    </row>
    <row r="73" spans="1:23" x14ac:dyDescent="0.25">
      <c r="A73" s="69"/>
      <c r="B73" s="71"/>
      <c r="C73" s="71"/>
      <c r="D73" s="41">
        <v>5</v>
      </c>
      <c r="E73" s="41"/>
      <c r="F73" s="41"/>
      <c r="G73" s="41">
        <f>$D$73+$E$73</f>
        <v>5</v>
      </c>
      <c r="H73" s="41">
        <v>100</v>
      </c>
      <c r="I73" s="41">
        <v>5</v>
      </c>
      <c r="J73" s="41"/>
      <c r="K73" s="41"/>
      <c r="L73" s="34">
        <v>7</v>
      </c>
      <c r="M73" s="41">
        <v>10</v>
      </c>
      <c r="N73" s="71"/>
      <c r="O73" s="71"/>
      <c r="P73" s="71"/>
      <c r="Q73" s="36">
        <v>15</v>
      </c>
      <c r="R73" s="41">
        <v>5</v>
      </c>
      <c r="S73" s="41">
        <v>5</v>
      </c>
      <c r="T73" s="41">
        <v>5</v>
      </c>
      <c r="U73" s="41">
        <v>25</v>
      </c>
      <c r="V73" s="47">
        <v>25</v>
      </c>
      <c r="W73" s="80"/>
    </row>
    <row r="74" spans="1:23" x14ac:dyDescent="0.25">
      <c r="A74" s="36">
        <v>48</v>
      </c>
      <c r="B74" s="19" t="s">
        <v>92</v>
      </c>
      <c r="C74" s="12" t="s">
        <v>93</v>
      </c>
      <c r="D74" s="41">
        <v>5</v>
      </c>
      <c r="E74" s="41">
        <f>$D$73-D74</f>
        <v>0</v>
      </c>
      <c r="F74" s="41">
        <f t="shared" ref="F74:F93" si="28">E74*$Z$10</f>
        <v>0</v>
      </c>
      <c r="G74" s="41">
        <f t="shared" ref="G74:G93" si="29">D74+F74</f>
        <v>5</v>
      </c>
      <c r="H74" s="41">
        <f>G74*100/$G$73</f>
        <v>100</v>
      </c>
      <c r="I74" s="41">
        <f t="shared" ref="I74:I93" si="30">IF(H74&gt;=90,$I$7,IF(H74&gt;=80,$I$7-1,IF(H74&gt;=70,$I$7-2,IF(H74&gt;=60,$I$7-3,1))))</f>
        <v>5</v>
      </c>
      <c r="J74" s="41" t="s">
        <v>184</v>
      </c>
      <c r="K74" s="41">
        <f t="shared" ref="K74:K93" si="31">IF(J74="A",5,IF(J74="B",4,IF(J74="C",3,(IF(J74="D",2,IF(J74="E",1,0))))))</f>
        <v>5</v>
      </c>
      <c r="L74" s="41">
        <v>7</v>
      </c>
      <c r="M74" s="41">
        <f t="shared" ref="M74:M93" si="32">L74*$M$7/$L$7</f>
        <v>10</v>
      </c>
      <c r="N74" s="41">
        <v>0</v>
      </c>
      <c r="O74" s="41">
        <f t="shared" ref="O74:O93" si="33">M74-N74*$Z$9</f>
        <v>10</v>
      </c>
      <c r="P74" s="41">
        <f t="shared" ref="P74:P93" si="34">IF(O74&lt;0,0,O74)</f>
        <v>10</v>
      </c>
      <c r="Q74" s="41">
        <v>8</v>
      </c>
      <c r="R74" s="41">
        <f t="shared" ref="R74:R93" si="35">Q74*$R$7/$Q$7</f>
        <v>2.6666666666666665</v>
      </c>
      <c r="S74" s="41">
        <f t="shared" ref="S74:S93" si="36">Q74*$S$7/$Z$8</f>
        <v>4</v>
      </c>
      <c r="T74" s="38">
        <f t="shared" ref="T74:T93" si="37">IF(S74&gt;$T$7,5,S74)</f>
        <v>4</v>
      </c>
      <c r="U74" s="38">
        <f t="shared" ref="U74:U93" si="38">I74+K74+P74+T74</f>
        <v>24</v>
      </c>
      <c r="V74" s="38">
        <v>24</v>
      </c>
      <c r="W74" s="41" t="str">
        <f t="shared" ref="W74:W92" si="39">IF(U74&lt;8,"F","P")</f>
        <v>P</v>
      </c>
    </row>
    <row r="75" spans="1:23" x14ac:dyDescent="0.25">
      <c r="A75" s="36">
        <v>49</v>
      </c>
      <c r="B75" s="19" t="s">
        <v>94</v>
      </c>
      <c r="C75" s="12" t="s">
        <v>95</v>
      </c>
      <c r="D75" s="41">
        <v>5</v>
      </c>
      <c r="E75" s="41">
        <f t="shared" ref="E75:E97" si="40">$D$73-D75</f>
        <v>0</v>
      </c>
      <c r="F75" s="41">
        <f t="shared" si="28"/>
        <v>0</v>
      </c>
      <c r="G75" s="41">
        <f t="shared" si="29"/>
        <v>5</v>
      </c>
      <c r="H75" s="41">
        <f t="shared" ref="H75:H97" si="41">G75*100/$G$73</f>
        <v>100</v>
      </c>
      <c r="I75" s="41">
        <f t="shared" si="30"/>
        <v>5</v>
      </c>
      <c r="J75" s="41" t="s">
        <v>232</v>
      </c>
      <c r="K75" s="41">
        <f t="shared" si="31"/>
        <v>4</v>
      </c>
      <c r="L75" s="41">
        <v>7</v>
      </c>
      <c r="M75" s="41">
        <f t="shared" si="32"/>
        <v>10</v>
      </c>
      <c r="N75" s="41">
        <v>1</v>
      </c>
      <c r="O75" s="41">
        <f t="shared" si="33"/>
        <v>9.5</v>
      </c>
      <c r="P75" s="41">
        <f t="shared" si="34"/>
        <v>9.5</v>
      </c>
      <c r="Q75" s="41">
        <v>8</v>
      </c>
      <c r="R75" s="41">
        <f t="shared" si="35"/>
        <v>2.6666666666666665</v>
      </c>
      <c r="S75" s="41">
        <f t="shared" si="36"/>
        <v>4</v>
      </c>
      <c r="T75" s="38">
        <f t="shared" si="37"/>
        <v>4</v>
      </c>
      <c r="U75" s="38">
        <f t="shared" si="38"/>
        <v>22.5</v>
      </c>
      <c r="V75" s="38">
        <v>23</v>
      </c>
      <c r="W75" s="41" t="str">
        <f t="shared" si="39"/>
        <v>P</v>
      </c>
    </row>
    <row r="76" spans="1:23" x14ac:dyDescent="0.25">
      <c r="A76" s="36">
        <v>50</v>
      </c>
      <c r="B76" s="19" t="s">
        <v>96</v>
      </c>
      <c r="C76" s="12" t="s">
        <v>97</v>
      </c>
      <c r="D76" s="41">
        <v>4</v>
      </c>
      <c r="E76" s="41">
        <f t="shared" si="40"/>
        <v>1</v>
      </c>
      <c r="F76" s="41">
        <f t="shared" si="28"/>
        <v>0.4</v>
      </c>
      <c r="G76" s="41">
        <f t="shared" si="29"/>
        <v>4.4000000000000004</v>
      </c>
      <c r="H76" s="41">
        <f t="shared" si="41"/>
        <v>88.000000000000014</v>
      </c>
      <c r="I76" s="41">
        <f t="shared" si="30"/>
        <v>4</v>
      </c>
      <c r="J76" s="41" t="s">
        <v>232</v>
      </c>
      <c r="K76" s="41">
        <f t="shared" si="31"/>
        <v>4</v>
      </c>
      <c r="L76" s="41">
        <v>6</v>
      </c>
      <c r="M76" s="41">
        <f t="shared" si="32"/>
        <v>8.5714285714285712</v>
      </c>
      <c r="N76" s="41">
        <v>0</v>
      </c>
      <c r="O76" s="41">
        <f t="shared" si="33"/>
        <v>8.5714285714285712</v>
      </c>
      <c r="P76" s="41">
        <f t="shared" si="34"/>
        <v>8.5714285714285712</v>
      </c>
      <c r="Q76" s="41">
        <v>7</v>
      </c>
      <c r="R76" s="41">
        <f t="shared" si="35"/>
        <v>2.3333333333333335</v>
      </c>
      <c r="S76" s="41">
        <f t="shared" si="36"/>
        <v>3.5</v>
      </c>
      <c r="T76" s="38">
        <f t="shared" si="37"/>
        <v>3.5</v>
      </c>
      <c r="U76" s="38">
        <f t="shared" si="38"/>
        <v>20.071428571428569</v>
      </c>
      <c r="V76" s="38">
        <v>20</v>
      </c>
      <c r="W76" s="41" t="str">
        <f t="shared" si="39"/>
        <v>P</v>
      </c>
    </row>
    <row r="77" spans="1:23" x14ac:dyDescent="0.25">
      <c r="A77" s="36">
        <v>51</v>
      </c>
      <c r="B77" s="19" t="s">
        <v>98</v>
      </c>
      <c r="C77" s="12" t="s">
        <v>99</v>
      </c>
      <c r="D77" s="41">
        <v>4</v>
      </c>
      <c r="E77" s="41">
        <f t="shared" si="40"/>
        <v>1</v>
      </c>
      <c r="F77" s="41">
        <f t="shared" si="28"/>
        <v>0.4</v>
      </c>
      <c r="G77" s="41">
        <f t="shared" si="29"/>
        <v>4.4000000000000004</v>
      </c>
      <c r="H77" s="41">
        <f t="shared" si="41"/>
        <v>88.000000000000014</v>
      </c>
      <c r="I77" s="41">
        <f t="shared" si="30"/>
        <v>4</v>
      </c>
      <c r="J77" s="41" t="s">
        <v>232</v>
      </c>
      <c r="K77" s="41">
        <f t="shared" si="31"/>
        <v>4</v>
      </c>
      <c r="L77" s="41">
        <v>7</v>
      </c>
      <c r="M77" s="41">
        <f t="shared" si="32"/>
        <v>10</v>
      </c>
      <c r="N77" s="41">
        <v>1</v>
      </c>
      <c r="O77" s="41">
        <f t="shared" si="33"/>
        <v>9.5</v>
      </c>
      <c r="P77" s="41">
        <f t="shared" si="34"/>
        <v>9.5</v>
      </c>
      <c r="Q77" s="41">
        <v>5</v>
      </c>
      <c r="R77" s="41">
        <f t="shared" si="35"/>
        <v>1.6666666666666667</v>
      </c>
      <c r="S77" s="41">
        <f t="shared" si="36"/>
        <v>2.5</v>
      </c>
      <c r="T77" s="38">
        <f t="shared" si="37"/>
        <v>2.5</v>
      </c>
      <c r="U77" s="38">
        <f t="shared" si="38"/>
        <v>20</v>
      </c>
      <c r="V77" s="38">
        <v>20</v>
      </c>
      <c r="W77" s="41" t="str">
        <f t="shared" si="39"/>
        <v>P</v>
      </c>
    </row>
    <row r="78" spans="1:23" x14ac:dyDescent="0.25">
      <c r="A78" s="36">
        <v>52</v>
      </c>
      <c r="B78" s="19" t="s">
        <v>100</v>
      </c>
      <c r="C78" s="12" t="s">
        <v>101</v>
      </c>
      <c r="D78" s="41">
        <v>4</v>
      </c>
      <c r="E78" s="41">
        <f t="shared" si="40"/>
        <v>1</v>
      </c>
      <c r="F78" s="41">
        <f t="shared" si="28"/>
        <v>0.4</v>
      </c>
      <c r="G78" s="41">
        <f t="shared" si="29"/>
        <v>4.4000000000000004</v>
      </c>
      <c r="H78" s="41">
        <f t="shared" si="41"/>
        <v>88.000000000000014</v>
      </c>
      <c r="I78" s="41">
        <f t="shared" si="30"/>
        <v>4</v>
      </c>
      <c r="J78" s="41" t="s">
        <v>231</v>
      </c>
      <c r="K78" s="41">
        <f t="shared" si="31"/>
        <v>3</v>
      </c>
      <c r="L78" s="41">
        <v>6</v>
      </c>
      <c r="M78" s="41">
        <f t="shared" si="32"/>
        <v>8.5714285714285712</v>
      </c>
      <c r="N78" s="41">
        <v>0</v>
      </c>
      <c r="O78" s="41">
        <f t="shared" si="33"/>
        <v>8.5714285714285712</v>
      </c>
      <c r="P78" s="41">
        <f t="shared" si="34"/>
        <v>8.5714285714285712</v>
      </c>
      <c r="Q78" s="41">
        <v>6</v>
      </c>
      <c r="R78" s="41">
        <f t="shared" si="35"/>
        <v>2</v>
      </c>
      <c r="S78" s="41">
        <f t="shared" si="36"/>
        <v>3</v>
      </c>
      <c r="T78" s="38">
        <f t="shared" si="37"/>
        <v>3</v>
      </c>
      <c r="U78" s="38">
        <f t="shared" si="38"/>
        <v>18.571428571428569</v>
      </c>
      <c r="V78" s="38">
        <v>18</v>
      </c>
      <c r="W78" s="41" t="str">
        <f t="shared" si="39"/>
        <v>P</v>
      </c>
    </row>
    <row r="79" spans="1:23" x14ac:dyDescent="0.25">
      <c r="A79" s="36">
        <v>53</v>
      </c>
      <c r="B79" s="19" t="s">
        <v>102</v>
      </c>
      <c r="C79" s="12" t="s">
        <v>103</v>
      </c>
      <c r="D79" s="41">
        <v>4</v>
      </c>
      <c r="E79" s="41">
        <f t="shared" si="40"/>
        <v>1</v>
      </c>
      <c r="F79" s="41">
        <f t="shared" si="28"/>
        <v>0.4</v>
      </c>
      <c r="G79" s="41">
        <f t="shared" si="29"/>
        <v>4.4000000000000004</v>
      </c>
      <c r="H79" s="41">
        <f t="shared" si="41"/>
        <v>88.000000000000014</v>
      </c>
      <c r="I79" s="41">
        <f t="shared" si="30"/>
        <v>4</v>
      </c>
      <c r="J79" s="41" t="s">
        <v>231</v>
      </c>
      <c r="K79" s="41">
        <f t="shared" si="31"/>
        <v>3</v>
      </c>
      <c r="L79" s="41">
        <v>6</v>
      </c>
      <c r="M79" s="41">
        <f t="shared" si="32"/>
        <v>8.5714285714285712</v>
      </c>
      <c r="N79" s="41">
        <v>0</v>
      </c>
      <c r="O79" s="41">
        <f t="shared" si="33"/>
        <v>8.5714285714285712</v>
      </c>
      <c r="P79" s="41">
        <f t="shared" si="34"/>
        <v>8.5714285714285712</v>
      </c>
      <c r="Q79" s="41">
        <v>6</v>
      </c>
      <c r="R79" s="41">
        <f t="shared" si="35"/>
        <v>2</v>
      </c>
      <c r="S79" s="41">
        <f t="shared" si="36"/>
        <v>3</v>
      </c>
      <c r="T79" s="38">
        <f t="shared" si="37"/>
        <v>3</v>
      </c>
      <c r="U79" s="38">
        <f t="shared" si="38"/>
        <v>18.571428571428569</v>
      </c>
      <c r="V79" s="38">
        <v>18</v>
      </c>
      <c r="W79" s="41" t="str">
        <f t="shared" si="39"/>
        <v>P</v>
      </c>
    </row>
    <row r="80" spans="1:23" x14ac:dyDescent="0.25">
      <c r="A80" s="36">
        <v>54</v>
      </c>
      <c r="B80" s="19" t="s">
        <v>104</v>
      </c>
      <c r="C80" s="12" t="s">
        <v>105</v>
      </c>
      <c r="D80" s="41">
        <v>5</v>
      </c>
      <c r="E80" s="41">
        <f t="shared" si="40"/>
        <v>0</v>
      </c>
      <c r="F80" s="41">
        <f t="shared" si="28"/>
        <v>0</v>
      </c>
      <c r="G80" s="41">
        <f t="shared" si="29"/>
        <v>5</v>
      </c>
      <c r="H80" s="41">
        <f t="shared" si="41"/>
        <v>100</v>
      </c>
      <c r="I80" s="41">
        <f t="shared" si="30"/>
        <v>5</v>
      </c>
      <c r="J80" s="41" t="s">
        <v>232</v>
      </c>
      <c r="K80" s="41">
        <f t="shared" si="31"/>
        <v>4</v>
      </c>
      <c r="L80" s="41">
        <v>7</v>
      </c>
      <c r="M80" s="41">
        <f t="shared" si="32"/>
        <v>10</v>
      </c>
      <c r="N80" s="41">
        <v>1</v>
      </c>
      <c r="O80" s="41">
        <f t="shared" si="33"/>
        <v>9.5</v>
      </c>
      <c r="P80" s="41">
        <f t="shared" si="34"/>
        <v>9.5</v>
      </c>
      <c r="Q80" s="41">
        <v>9</v>
      </c>
      <c r="R80" s="41">
        <f t="shared" si="35"/>
        <v>3</v>
      </c>
      <c r="S80" s="41">
        <f t="shared" si="36"/>
        <v>4.5</v>
      </c>
      <c r="T80" s="38">
        <f t="shared" si="37"/>
        <v>4.5</v>
      </c>
      <c r="U80" s="38">
        <f t="shared" si="38"/>
        <v>23</v>
      </c>
      <c r="V80" s="38">
        <v>23</v>
      </c>
      <c r="W80" s="41" t="str">
        <f t="shared" si="39"/>
        <v>P</v>
      </c>
    </row>
    <row r="81" spans="1:24" x14ac:dyDescent="0.25">
      <c r="A81" s="36">
        <v>55</v>
      </c>
      <c r="B81" s="19" t="s">
        <v>106</v>
      </c>
      <c r="C81" s="12" t="s">
        <v>107</v>
      </c>
      <c r="D81" s="41">
        <v>5</v>
      </c>
      <c r="E81" s="41">
        <f t="shared" si="40"/>
        <v>0</v>
      </c>
      <c r="F81" s="41">
        <f t="shared" si="28"/>
        <v>0</v>
      </c>
      <c r="G81" s="41">
        <f t="shared" si="29"/>
        <v>5</v>
      </c>
      <c r="H81" s="41">
        <f t="shared" si="41"/>
        <v>100</v>
      </c>
      <c r="I81" s="41">
        <f t="shared" si="30"/>
        <v>5</v>
      </c>
      <c r="J81" s="41" t="s">
        <v>184</v>
      </c>
      <c r="K81" s="41">
        <f t="shared" si="31"/>
        <v>5</v>
      </c>
      <c r="L81" s="41">
        <v>7</v>
      </c>
      <c r="M81" s="41">
        <f t="shared" si="32"/>
        <v>10</v>
      </c>
      <c r="N81" s="41">
        <v>0</v>
      </c>
      <c r="O81" s="41">
        <f t="shared" si="33"/>
        <v>10</v>
      </c>
      <c r="P81" s="41">
        <f t="shared" si="34"/>
        <v>10</v>
      </c>
      <c r="Q81" s="41">
        <v>7</v>
      </c>
      <c r="R81" s="41">
        <f t="shared" si="35"/>
        <v>2.3333333333333335</v>
      </c>
      <c r="S81" s="41">
        <f t="shared" si="36"/>
        <v>3.5</v>
      </c>
      <c r="T81" s="38">
        <f t="shared" si="37"/>
        <v>3.5</v>
      </c>
      <c r="U81" s="38">
        <f t="shared" si="38"/>
        <v>23.5</v>
      </c>
      <c r="V81" s="38">
        <v>24</v>
      </c>
      <c r="W81" s="41" t="str">
        <f t="shared" si="39"/>
        <v>P</v>
      </c>
    </row>
    <row r="82" spans="1:24" x14ac:dyDescent="0.25">
      <c r="A82" s="36">
        <v>56</v>
      </c>
      <c r="B82" s="19" t="s">
        <v>108</v>
      </c>
      <c r="C82" s="12" t="s">
        <v>109</v>
      </c>
      <c r="D82" s="41">
        <v>5</v>
      </c>
      <c r="E82" s="41">
        <f t="shared" si="40"/>
        <v>0</v>
      </c>
      <c r="F82" s="41">
        <f t="shared" si="28"/>
        <v>0</v>
      </c>
      <c r="G82" s="41">
        <f t="shared" si="29"/>
        <v>5</v>
      </c>
      <c r="H82" s="41">
        <f t="shared" si="41"/>
        <v>100</v>
      </c>
      <c r="I82" s="41">
        <f t="shared" si="30"/>
        <v>5</v>
      </c>
      <c r="J82" s="41" t="s">
        <v>184</v>
      </c>
      <c r="K82" s="41">
        <f t="shared" si="31"/>
        <v>5</v>
      </c>
      <c r="L82" s="41">
        <v>7</v>
      </c>
      <c r="M82" s="41">
        <f t="shared" si="32"/>
        <v>10</v>
      </c>
      <c r="N82" s="41">
        <v>1</v>
      </c>
      <c r="O82" s="41">
        <f t="shared" si="33"/>
        <v>9.5</v>
      </c>
      <c r="P82" s="41">
        <f t="shared" si="34"/>
        <v>9.5</v>
      </c>
      <c r="Q82" s="41">
        <v>8</v>
      </c>
      <c r="R82" s="41">
        <f t="shared" si="35"/>
        <v>2.6666666666666665</v>
      </c>
      <c r="S82" s="41">
        <f t="shared" si="36"/>
        <v>4</v>
      </c>
      <c r="T82" s="38">
        <f t="shared" si="37"/>
        <v>4</v>
      </c>
      <c r="U82" s="38">
        <f t="shared" si="38"/>
        <v>23.5</v>
      </c>
      <c r="V82" s="38">
        <v>24</v>
      </c>
      <c r="W82" s="41" t="str">
        <f t="shared" si="39"/>
        <v>P</v>
      </c>
    </row>
    <row r="83" spans="1:24" x14ac:dyDescent="0.25">
      <c r="A83" s="36">
        <v>57</v>
      </c>
      <c r="B83" s="19" t="s">
        <v>110</v>
      </c>
      <c r="C83" s="12" t="s">
        <v>111</v>
      </c>
      <c r="D83" s="41">
        <v>4</v>
      </c>
      <c r="E83" s="41">
        <f t="shared" si="40"/>
        <v>1</v>
      </c>
      <c r="F83" s="41">
        <f t="shared" si="28"/>
        <v>0.4</v>
      </c>
      <c r="G83" s="41">
        <f t="shared" si="29"/>
        <v>4.4000000000000004</v>
      </c>
      <c r="H83" s="41">
        <f t="shared" si="41"/>
        <v>88.000000000000014</v>
      </c>
      <c r="I83" s="41">
        <f t="shared" si="30"/>
        <v>4</v>
      </c>
      <c r="J83" s="41" t="s">
        <v>232</v>
      </c>
      <c r="K83" s="41">
        <f t="shared" si="31"/>
        <v>4</v>
      </c>
      <c r="L83" s="41">
        <v>7</v>
      </c>
      <c r="M83" s="41">
        <f t="shared" si="32"/>
        <v>10</v>
      </c>
      <c r="N83" s="41">
        <v>1</v>
      </c>
      <c r="O83" s="41">
        <f t="shared" si="33"/>
        <v>9.5</v>
      </c>
      <c r="P83" s="41">
        <f t="shared" si="34"/>
        <v>9.5</v>
      </c>
      <c r="Q83" s="41">
        <v>6</v>
      </c>
      <c r="R83" s="41">
        <f t="shared" si="35"/>
        <v>2</v>
      </c>
      <c r="S83" s="41">
        <f t="shared" si="36"/>
        <v>3</v>
      </c>
      <c r="T83" s="38">
        <f t="shared" si="37"/>
        <v>3</v>
      </c>
      <c r="U83" s="38">
        <f t="shared" si="38"/>
        <v>20.5</v>
      </c>
      <c r="V83" s="38">
        <v>21</v>
      </c>
      <c r="W83" s="41" t="str">
        <f t="shared" si="39"/>
        <v>P</v>
      </c>
    </row>
    <row r="84" spans="1:24" x14ac:dyDescent="0.25">
      <c r="A84" s="36">
        <v>58</v>
      </c>
      <c r="B84" s="19" t="s">
        <v>112</v>
      </c>
      <c r="C84" s="12" t="s">
        <v>113</v>
      </c>
      <c r="D84" s="41">
        <v>4</v>
      </c>
      <c r="E84" s="41">
        <f t="shared" si="40"/>
        <v>1</v>
      </c>
      <c r="F84" s="41">
        <f t="shared" si="28"/>
        <v>0.4</v>
      </c>
      <c r="G84" s="41">
        <f t="shared" si="29"/>
        <v>4.4000000000000004</v>
      </c>
      <c r="H84" s="41">
        <f t="shared" si="41"/>
        <v>88.000000000000014</v>
      </c>
      <c r="I84" s="41">
        <f t="shared" si="30"/>
        <v>4</v>
      </c>
      <c r="J84" s="41" t="s">
        <v>232</v>
      </c>
      <c r="K84" s="41">
        <f t="shared" si="31"/>
        <v>4</v>
      </c>
      <c r="L84" s="41">
        <v>7</v>
      </c>
      <c r="M84" s="41">
        <f t="shared" si="32"/>
        <v>10</v>
      </c>
      <c r="N84" s="41">
        <v>0</v>
      </c>
      <c r="O84" s="41">
        <f t="shared" si="33"/>
        <v>10</v>
      </c>
      <c r="P84" s="41">
        <f t="shared" si="34"/>
        <v>10</v>
      </c>
      <c r="Q84" s="41">
        <v>8</v>
      </c>
      <c r="R84" s="41">
        <f t="shared" si="35"/>
        <v>2.6666666666666665</v>
      </c>
      <c r="S84" s="41">
        <f t="shared" si="36"/>
        <v>4</v>
      </c>
      <c r="T84" s="38">
        <f t="shared" si="37"/>
        <v>4</v>
      </c>
      <c r="U84" s="38">
        <f t="shared" si="38"/>
        <v>22</v>
      </c>
      <c r="V84" s="38">
        <v>22</v>
      </c>
      <c r="W84" s="41" t="str">
        <f t="shared" si="39"/>
        <v>P</v>
      </c>
    </row>
    <row r="85" spans="1:24" x14ac:dyDescent="0.25">
      <c r="A85" s="36">
        <v>59</v>
      </c>
      <c r="B85" s="19" t="s">
        <v>114</v>
      </c>
      <c r="C85" s="13" t="s">
        <v>115</v>
      </c>
      <c r="D85" s="41">
        <v>4</v>
      </c>
      <c r="E85" s="41">
        <f t="shared" si="40"/>
        <v>1</v>
      </c>
      <c r="F85" s="41">
        <f t="shared" si="28"/>
        <v>0.4</v>
      </c>
      <c r="G85" s="41">
        <f t="shared" si="29"/>
        <v>4.4000000000000004</v>
      </c>
      <c r="H85" s="41">
        <f t="shared" si="41"/>
        <v>88.000000000000014</v>
      </c>
      <c r="I85" s="41">
        <f t="shared" si="30"/>
        <v>4</v>
      </c>
      <c r="J85" s="41" t="s">
        <v>232</v>
      </c>
      <c r="K85" s="41">
        <f t="shared" si="31"/>
        <v>4</v>
      </c>
      <c r="L85" s="41">
        <v>7</v>
      </c>
      <c r="M85" s="41">
        <f t="shared" si="32"/>
        <v>10</v>
      </c>
      <c r="N85" s="41">
        <v>0</v>
      </c>
      <c r="O85" s="41">
        <f t="shared" si="33"/>
        <v>10</v>
      </c>
      <c r="P85" s="41">
        <f t="shared" si="34"/>
        <v>10</v>
      </c>
      <c r="Q85" s="41">
        <v>6</v>
      </c>
      <c r="R85" s="41">
        <f t="shared" si="35"/>
        <v>2</v>
      </c>
      <c r="S85" s="41">
        <f t="shared" si="36"/>
        <v>3</v>
      </c>
      <c r="T85" s="38">
        <f t="shared" si="37"/>
        <v>3</v>
      </c>
      <c r="U85" s="38">
        <f t="shared" si="38"/>
        <v>21</v>
      </c>
      <c r="V85" s="38">
        <v>21</v>
      </c>
      <c r="W85" s="41" t="str">
        <f t="shared" si="39"/>
        <v>P</v>
      </c>
    </row>
    <row r="86" spans="1:24" x14ac:dyDescent="0.25">
      <c r="A86" s="36">
        <v>60</v>
      </c>
      <c r="B86" s="19" t="s">
        <v>116</v>
      </c>
      <c r="C86" s="12" t="s">
        <v>117</v>
      </c>
      <c r="D86" s="41">
        <v>5</v>
      </c>
      <c r="E86" s="41">
        <f t="shared" si="40"/>
        <v>0</v>
      </c>
      <c r="F86" s="41">
        <f t="shared" si="28"/>
        <v>0</v>
      </c>
      <c r="G86" s="41">
        <f t="shared" si="29"/>
        <v>5</v>
      </c>
      <c r="H86" s="41">
        <f t="shared" si="41"/>
        <v>100</v>
      </c>
      <c r="I86" s="41">
        <f t="shared" si="30"/>
        <v>5</v>
      </c>
      <c r="J86" s="41" t="s">
        <v>184</v>
      </c>
      <c r="K86" s="41">
        <f t="shared" si="31"/>
        <v>5</v>
      </c>
      <c r="L86" s="41">
        <v>7</v>
      </c>
      <c r="M86" s="41">
        <f t="shared" si="32"/>
        <v>10</v>
      </c>
      <c r="N86" s="41">
        <v>0</v>
      </c>
      <c r="O86" s="41">
        <f t="shared" si="33"/>
        <v>10</v>
      </c>
      <c r="P86" s="41">
        <f t="shared" si="34"/>
        <v>10</v>
      </c>
      <c r="Q86" s="41">
        <v>8</v>
      </c>
      <c r="R86" s="41">
        <f t="shared" si="35"/>
        <v>2.6666666666666665</v>
      </c>
      <c r="S86" s="41">
        <f t="shared" si="36"/>
        <v>4</v>
      </c>
      <c r="T86" s="38">
        <f t="shared" si="37"/>
        <v>4</v>
      </c>
      <c r="U86" s="38">
        <f t="shared" si="38"/>
        <v>24</v>
      </c>
      <c r="V86" s="38">
        <v>24</v>
      </c>
      <c r="W86" s="41" t="str">
        <f t="shared" si="39"/>
        <v>P</v>
      </c>
    </row>
    <row r="87" spans="1:24" x14ac:dyDescent="0.25">
      <c r="A87" s="36">
        <v>61</v>
      </c>
      <c r="B87" s="19" t="s">
        <v>118</v>
      </c>
      <c r="C87" s="12" t="s">
        <v>119</v>
      </c>
      <c r="D87" s="41">
        <v>5</v>
      </c>
      <c r="E87" s="41">
        <f t="shared" si="40"/>
        <v>0</v>
      </c>
      <c r="F87" s="41">
        <f t="shared" si="28"/>
        <v>0</v>
      </c>
      <c r="G87" s="41">
        <f t="shared" si="29"/>
        <v>5</v>
      </c>
      <c r="H87" s="41">
        <f t="shared" si="41"/>
        <v>100</v>
      </c>
      <c r="I87" s="41">
        <f t="shared" si="30"/>
        <v>5</v>
      </c>
      <c r="J87" s="41" t="s">
        <v>184</v>
      </c>
      <c r="K87" s="41">
        <f t="shared" si="31"/>
        <v>5</v>
      </c>
      <c r="L87" s="41">
        <v>7</v>
      </c>
      <c r="M87" s="41">
        <f t="shared" si="32"/>
        <v>10</v>
      </c>
      <c r="N87" s="41">
        <v>0</v>
      </c>
      <c r="O87" s="41">
        <f t="shared" si="33"/>
        <v>10</v>
      </c>
      <c r="P87" s="41">
        <f t="shared" si="34"/>
        <v>10</v>
      </c>
      <c r="Q87" s="41">
        <v>6</v>
      </c>
      <c r="R87" s="41">
        <f t="shared" si="35"/>
        <v>2</v>
      </c>
      <c r="S87" s="41">
        <f t="shared" si="36"/>
        <v>3</v>
      </c>
      <c r="T87" s="38">
        <f t="shared" si="37"/>
        <v>3</v>
      </c>
      <c r="U87" s="38">
        <f t="shared" si="38"/>
        <v>23</v>
      </c>
      <c r="V87" s="38">
        <v>23</v>
      </c>
      <c r="W87" s="41" t="str">
        <f t="shared" si="39"/>
        <v>P</v>
      </c>
    </row>
    <row r="88" spans="1:24" x14ac:dyDescent="0.25">
      <c r="A88" s="36">
        <v>62</v>
      </c>
      <c r="B88" s="19" t="s">
        <v>120</v>
      </c>
      <c r="C88" s="12" t="s">
        <v>121</v>
      </c>
      <c r="D88" s="41">
        <v>4</v>
      </c>
      <c r="E88" s="41">
        <f t="shared" si="40"/>
        <v>1</v>
      </c>
      <c r="F88" s="41">
        <f t="shared" si="28"/>
        <v>0.4</v>
      </c>
      <c r="G88" s="41">
        <f t="shared" si="29"/>
        <v>4.4000000000000004</v>
      </c>
      <c r="H88" s="41">
        <f t="shared" si="41"/>
        <v>88.000000000000014</v>
      </c>
      <c r="I88" s="41">
        <f t="shared" si="30"/>
        <v>4</v>
      </c>
      <c r="J88" s="41" t="s">
        <v>232</v>
      </c>
      <c r="K88" s="41">
        <f t="shared" si="31"/>
        <v>4</v>
      </c>
      <c r="L88" s="41">
        <v>7</v>
      </c>
      <c r="M88" s="41">
        <f t="shared" si="32"/>
        <v>10</v>
      </c>
      <c r="N88" s="41">
        <v>0</v>
      </c>
      <c r="O88" s="41">
        <f t="shared" si="33"/>
        <v>10</v>
      </c>
      <c r="P88" s="41">
        <f t="shared" si="34"/>
        <v>10</v>
      </c>
      <c r="Q88" s="41">
        <v>8</v>
      </c>
      <c r="R88" s="41">
        <f t="shared" si="35"/>
        <v>2.6666666666666665</v>
      </c>
      <c r="S88" s="41">
        <f t="shared" si="36"/>
        <v>4</v>
      </c>
      <c r="T88" s="38">
        <f t="shared" si="37"/>
        <v>4</v>
      </c>
      <c r="U88" s="38">
        <f t="shared" si="38"/>
        <v>22</v>
      </c>
      <c r="V88" s="38">
        <v>22</v>
      </c>
      <c r="W88" s="41" t="str">
        <f t="shared" si="39"/>
        <v>P</v>
      </c>
    </row>
    <row r="89" spans="1:24" ht="24" x14ac:dyDescent="0.25">
      <c r="A89" s="36">
        <v>63</v>
      </c>
      <c r="B89" s="19" t="s">
        <v>122</v>
      </c>
      <c r="C89" s="12" t="s">
        <v>123</v>
      </c>
      <c r="D89" s="41">
        <v>5</v>
      </c>
      <c r="E89" s="41">
        <f t="shared" si="40"/>
        <v>0</v>
      </c>
      <c r="F89" s="41">
        <f t="shared" si="28"/>
        <v>0</v>
      </c>
      <c r="G89" s="41">
        <f t="shared" si="29"/>
        <v>5</v>
      </c>
      <c r="H89" s="41">
        <f t="shared" si="41"/>
        <v>100</v>
      </c>
      <c r="I89" s="41">
        <f t="shared" si="30"/>
        <v>5</v>
      </c>
      <c r="J89" s="41" t="s">
        <v>232</v>
      </c>
      <c r="K89" s="41">
        <f t="shared" si="31"/>
        <v>4</v>
      </c>
      <c r="L89" s="41">
        <v>7</v>
      </c>
      <c r="M89" s="41">
        <f t="shared" si="32"/>
        <v>10</v>
      </c>
      <c r="N89" s="41">
        <v>7</v>
      </c>
      <c r="O89" s="41">
        <f t="shared" si="33"/>
        <v>6.5</v>
      </c>
      <c r="P89" s="41">
        <f t="shared" si="34"/>
        <v>6.5</v>
      </c>
      <c r="Q89" s="41">
        <v>6</v>
      </c>
      <c r="R89" s="41">
        <f t="shared" si="35"/>
        <v>2</v>
      </c>
      <c r="S89" s="41">
        <f t="shared" si="36"/>
        <v>3</v>
      </c>
      <c r="T89" s="38">
        <f t="shared" si="37"/>
        <v>3</v>
      </c>
      <c r="U89" s="38">
        <f t="shared" si="38"/>
        <v>18.5</v>
      </c>
      <c r="V89" s="38">
        <v>20</v>
      </c>
      <c r="W89" s="41" t="str">
        <f t="shared" si="39"/>
        <v>P</v>
      </c>
      <c r="X89">
        <v>20</v>
      </c>
    </row>
    <row r="90" spans="1:24" x14ac:dyDescent="0.25">
      <c r="A90" s="36">
        <v>64</v>
      </c>
      <c r="B90" s="19" t="s">
        <v>124</v>
      </c>
      <c r="C90" s="12" t="s">
        <v>125</v>
      </c>
      <c r="D90" s="41">
        <v>4</v>
      </c>
      <c r="E90" s="41">
        <f t="shared" si="40"/>
        <v>1</v>
      </c>
      <c r="F90" s="41">
        <f t="shared" si="28"/>
        <v>0.4</v>
      </c>
      <c r="G90" s="41">
        <f t="shared" si="29"/>
        <v>4.4000000000000004</v>
      </c>
      <c r="H90" s="41">
        <f t="shared" si="41"/>
        <v>88.000000000000014</v>
      </c>
      <c r="I90" s="41">
        <f t="shared" si="30"/>
        <v>4</v>
      </c>
      <c r="J90" s="41" t="s">
        <v>184</v>
      </c>
      <c r="K90" s="41">
        <f t="shared" si="31"/>
        <v>5</v>
      </c>
      <c r="L90" s="41">
        <v>7</v>
      </c>
      <c r="M90" s="41">
        <f t="shared" si="32"/>
        <v>10</v>
      </c>
      <c r="N90" s="41">
        <v>0</v>
      </c>
      <c r="O90" s="41">
        <f t="shared" si="33"/>
        <v>10</v>
      </c>
      <c r="P90" s="41">
        <f t="shared" si="34"/>
        <v>10</v>
      </c>
      <c r="Q90" s="41">
        <v>6</v>
      </c>
      <c r="R90" s="41">
        <f t="shared" si="35"/>
        <v>2</v>
      </c>
      <c r="S90" s="41">
        <f t="shared" si="36"/>
        <v>3</v>
      </c>
      <c r="T90" s="38">
        <f t="shared" si="37"/>
        <v>3</v>
      </c>
      <c r="U90" s="38">
        <f t="shared" si="38"/>
        <v>22</v>
      </c>
      <c r="V90" s="38">
        <v>22</v>
      </c>
      <c r="W90" s="41" t="str">
        <f t="shared" si="39"/>
        <v>P</v>
      </c>
    </row>
    <row r="91" spans="1:24" x14ac:dyDescent="0.25">
      <c r="A91" s="36">
        <v>65</v>
      </c>
      <c r="B91" s="19" t="s">
        <v>126</v>
      </c>
      <c r="C91" s="13" t="s">
        <v>127</v>
      </c>
      <c r="D91" s="41">
        <v>5</v>
      </c>
      <c r="E91" s="41">
        <f t="shared" si="40"/>
        <v>0</v>
      </c>
      <c r="F91" s="41">
        <f t="shared" si="28"/>
        <v>0</v>
      </c>
      <c r="G91" s="41">
        <f t="shared" si="29"/>
        <v>5</v>
      </c>
      <c r="H91" s="41">
        <f t="shared" si="41"/>
        <v>100</v>
      </c>
      <c r="I91" s="41">
        <f t="shared" si="30"/>
        <v>5</v>
      </c>
      <c r="J91" s="41" t="s">
        <v>184</v>
      </c>
      <c r="K91" s="41">
        <f t="shared" si="31"/>
        <v>5</v>
      </c>
      <c r="L91" s="41">
        <v>7</v>
      </c>
      <c r="M91" s="41">
        <f t="shared" si="32"/>
        <v>10</v>
      </c>
      <c r="N91" s="41">
        <v>1</v>
      </c>
      <c r="O91" s="41">
        <f t="shared" si="33"/>
        <v>9.5</v>
      </c>
      <c r="P91" s="41">
        <f t="shared" si="34"/>
        <v>9.5</v>
      </c>
      <c r="Q91" s="41">
        <v>8</v>
      </c>
      <c r="R91" s="41">
        <f t="shared" si="35"/>
        <v>2.6666666666666665</v>
      </c>
      <c r="S91" s="41">
        <f t="shared" si="36"/>
        <v>4</v>
      </c>
      <c r="T91" s="38">
        <f t="shared" si="37"/>
        <v>4</v>
      </c>
      <c r="U91" s="38">
        <f t="shared" si="38"/>
        <v>23.5</v>
      </c>
      <c r="V91" s="38">
        <v>24</v>
      </c>
      <c r="W91" s="41" t="str">
        <f t="shared" si="39"/>
        <v>P</v>
      </c>
    </row>
    <row r="92" spans="1:24" x14ac:dyDescent="0.25">
      <c r="A92" s="36">
        <v>66</v>
      </c>
      <c r="B92" s="19" t="s">
        <v>128</v>
      </c>
      <c r="C92" s="12" t="s">
        <v>129</v>
      </c>
      <c r="D92" s="41">
        <v>3</v>
      </c>
      <c r="E92" s="41">
        <f t="shared" si="40"/>
        <v>2</v>
      </c>
      <c r="F92" s="41">
        <f t="shared" si="28"/>
        <v>0.8</v>
      </c>
      <c r="G92" s="41">
        <f t="shared" si="29"/>
        <v>3.8</v>
      </c>
      <c r="H92" s="41">
        <f t="shared" si="41"/>
        <v>76</v>
      </c>
      <c r="I92" s="41">
        <f t="shared" si="30"/>
        <v>3</v>
      </c>
      <c r="J92" s="41" t="s">
        <v>231</v>
      </c>
      <c r="K92" s="41">
        <f t="shared" si="31"/>
        <v>3</v>
      </c>
      <c r="L92" s="41">
        <v>7</v>
      </c>
      <c r="M92" s="41">
        <f t="shared" si="32"/>
        <v>10</v>
      </c>
      <c r="N92" s="41">
        <v>0</v>
      </c>
      <c r="O92" s="41">
        <f t="shared" si="33"/>
        <v>10</v>
      </c>
      <c r="P92" s="41">
        <f t="shared" si="34"/>
        <v>10</v>
      </c>
      <c r="Q92" s="41">
        <v>6</v>
      </c>
      <c r="R92" s="41">
        <f t="shared" si="35"/>
        <v>2</v>
      </c>
      <c r="S92" s="41">
        <f t="shared" si="36"/>
        <v>3</v>
      </c>
      <c r="T92" s="38">
        <f t="shared" si="37"/>
        <v>3</v>
      </c>
      <c r="U92" s="38">
        <f t="shared" si="38"/>
        <v>19</v>
      </c>
      <c r="V92" s="38">
        <v>19</v>
      </c>
      <c r="W92" s="41" t="str">
        <f t="shared" si="39"/>
        <v>P</v>
      </c>
    </row>
    <row r="93" spans="1:24" x14ac:dyDescent="0.25">
      <c r="A93" s="36">
        <v>67</v>
      </c>
      <c r="B93" s="19" t="s">
        <v>130</v>
      </c>
      <c r="C93" s="12" t="s">
        <v>131</v>
      </c>
      <c r="D93" s="41">
        <v>5</v>
      </c>
      <c r="E93" s="41">
        <f t="shared" si="40"/>
        <v>0</v>
      </c>
      <c r="F93" s="41">
        <f t="shared" si="28"/>
        <v>0</v>
      </c>
      <c r="G93" s="41">
        <f t="shared" si="29"/>
        <v>5</v>
      </c>
      <c r="H93" s="41">
        <f t="shared" si="41"/>
        <v>100</v>
      </c>
      <c r="I93" s="41">
        <f t="shared" si="30"/>
        <v>5</v>
      </c>
      <c r="J93" s="41" t="s">
        <v>232</v>
      </c>
      <c r="K93" s="41">
        <f t="shared" si="31"/>
        <v>4</v>
      </c>
      <c r="L93" s="41">
        <v>7</v>
      </c>
      <c r="M93" s="41">
        <f t="shared" si="32"/>
        <v>10</v>
      </c>
      <c r="N93" s="41">
        <v>0</v>
      </c>
      <c r="O93" s="41">
        <f t="shared" si="33"/>
        <v>10</v>
      </c>
      <c r="P93" s="41">
        <f t="shared" si="34"/>
        <v>10</v>
      </c>
      <c r="Q93" s="41">
        <v>6</v>
      </c>
      <c r="R93" s="41">
        <f t="shared" si="35"/>
        <v>2</v>
      </c>
      <c r="S93" s="41">
        <f t="shared" si="36"/>
        <v>3</v>
      </c>
      <c r="T93" s="38">
        <f t="shared" si="37"/>
        <v>3</v>
      </c>
      <c r="U93" s="38">
        <f t="shared" si="38"/>
        <v>22</v>
      </c>
      <c r="V93" s="38">
        <v>22</v>
      </c>
      <c r="W93" s="41" t="str">
        <f>IF(U93&lt;8,"F","P")</f>
        <v>P</v>
      </c>
    </row>
    <row r="94" spans="1:24" x14ac:dyDescent="0.25">
      <c r="A94" s="36">
        <v>68</v>
      </c>
      <c r="B94" s="19" t="s">
        <v>132</v>
      </c>
      <c r="C94" s="12" t="s">
        <v>133</v>
      </c>
      <c r="D94" s="41">
        <v>3</v>
      </c>
      <c r="E94" s="41">
        <f t="shared" si="40"/>
        <v>2</v>
      </c>
      <c r="F94" s="41">
        <f>E94*$Z$10</f>
        <v>0.8</v>
      </c>
      <c r="G94" s="41">
        <f>D94+F94</f>
        <v>3.8</v>
      </c>
      <c r="H94" s="41">
        <f t="shared" si="41"/>
        <v>76</v>
      </c>
      <c r="I94" s="41">
        <f>IF(H94&gt;=90,$I$7,IF(H94&gt;=80,$I$7-1,IF(H94&gt;=70,$I$7-2,IF(H94&gt;=60,$I$7-3,1))))</f>
        <v>3</v>
      </c>
      <c r="J94" s="41" t="s">
        <v>232</v>
      </c>
      <c r="K94" s="41">
        <f>IF(J94="A",5,IF(J94="B",4,IF(J94="C",3,(IF(J94="D",2,IF(J94="E",1,0))))))</f>
        <v>4</v>
      </c>
      <c r="L94" s="41">
        <v>7</v>
      </c>
      <c r="M94" s="41">
        <f>L94*$M$7/$L$7</f>
        <v>10</v>
      </c>
      <c r="N94" s="41">
        <v>0</v>
      </c>
      <c r="O94" s="41">
        <f>M94-N94*$Z$9</f>
        <v>10</v>
      </c>
      <c r="P94" s="41">
        <f>IF(O94&lt;0,0,O94)</f>
        <v>10</v>
      </c>
      <c r="Q94" s="41">
        <v>6</v>
      </c>
      <c r="R94" s="41">
        <f>Q94*$R$7/$Q$7</f>
        <v>2</v>
      </c>
      <c r="S94" s="41">
        <f>Q94*$S$7/$Z$8</f>
        <v>3</v>
      </c>
      <c r="T94" s="38">
        <f>IF(S94&gt;$T$7,5,S94)</f>
        <v>3</v>
      </c>
      <c r="U94" s="38">
        <f>I94+K94+P94+T94</f>
        <v>20</v>
      </c>
      <c r="V94" s="38">
        <v>21</v>
      </c>
      <c r="W94" s="41" t="str">
        <f>IF(U94&lt;8,"F","P")</f>
        <v>P</v>
      </c>
      <c r="X94">
        <v>21</v>
      </c>
    </row>
    <row r="95" spans="1:24" ht="16.5" customHeight="1" x14ac:dyDescent="0.25">
      <c r="A95" s="36">
        <v>69</v>
      </c>
      <c r="B95" s="19" t="s">
        <v>134</v>
      </c>
      <c r="C95" s="12" t="s">
        <v>135</v>
      </c>
      <c r="D95" s="41">
        <v>5</v>
      </c>
      <c r="E95" s="41">
        <f t="shared" si="40"/>
        <v>0</v>
      </c>
      <c r="F95" s="41">
        <f>E95*$Z$10</f>
        <v>0</v>
      </c>
      <c r="G95" s="41">
        <f>D95+F95</f>
        <v>5</v>
      </c>
      <c r="H95" s="41">
        <f t="shared" si="41"/>
        <v>100</v>
      </c>
      <c r="I95" s="41">
        <f>IF(H95&gt;=90,$I$7,IF(H95&gt;=80,$I$7-1,IF(H95&gt;=70,$I$7-2,IF(H95&gt;=60,$I$7-3,1))))</f>
        <v>5</v>
      </c>
      <c r="J95" s="41" t="s">
        <v>184</v>
      </c>
      <c r="K95" s="41">
        <f>IF(J95="A",5,IF(J95="B",4,IF(J95="C",3,(IF(J95="D",2,IF(J95="E",1,0))))))</f>
        <v>5</v>
      </c>
      <c r="L95" s="41">
        <v>7</v>
      </c>
      <c r="M95" s="41">
        <f>L95*$M$7/$L$7</f>
        <v>10</v>
      </c>
      <c r="N95" s="41">
        <v>0</v>
      </c>
      <c r="O95" s="41">
        <f>M95-N95*$Z$9</f>
        <v>10</v>
      </c>
      <c r="P95" s="41">
        <f>IF(O95&lt;0,0,O95)</f>
        <v>10</v>
      </c>
      <c r="Q95" s="41">
        <v>6</v>
      </c>
      <c r="R95" s="41">
        <f>Q95*$R$7/$Q$7</f>
        <v>2</v>
      </c>
      <c r="S95" s="41">
        <f>Q95*$S$7/$Z$8</f>
        <v>3</v>
      </c>
      <c r="T95" s="38">
        <f>IF(S95&gt;$T$7,5,S95)</f>
        <v>3</v>
      </c>
      <c r="U95" s="38">
        <f>I95+K95+P95+T95</f>
        <v>23</v>
      </c>
      <c r="V95" s="38">
        <v>23</v>
      </c>
      <c r="W95" s="41" t="str">
        <f>IF(U95&lt;8,"F","P")</f>
        <v>P</v>
      </c>
    </row>
    <row r="96" spans="1:24" x14ac:dyDescent="0.25">
      <c r="A96" s="36">
        <v>70</v>
      </c>
      <c r="B96" s="19" t="s">
        <v>136</v>
      </c>
      <c r="C96" s="12" t="s">
        <v>137</v>
      </c>
      <c r="D96" s="41">
        <v>5</v>
      </c>
      <c r="E96" s="41">
        <f t="shared" si="40"/>
        <v>0</v>
      </c>
      <c r="F96" s="41">
        <f>E96*$Z$10</f>
        <v>0</v>
      </c>
      <c r="G96" s="41">
        <f>D96+F96</f>
        <v>5</v>
      </c>
      <c r="H96" s="41">
        <f t="shared" si="41"/>
        <v>100</v>
      </c>
      <c r="I96" s="41">
        <f>IF(H96&gt;=90,$I$7,IF(H96&gt;=80,$I$7-1,IF(H96&gt;=70,$I$7-2,IF(H96&gt;=60,$I$7-3,1))))</f>
        <v>5</v>
      </c>
      <c r="J96" s="41" t="s">
        <v>184</v>
      </c>
      <c r="K96" s="41">
        <f>IF(J96="A",5,IF(J96="B",4,IF(J96="C",3,(IF(J96="D",2,IF(J96="E",1,0))))))</f>
        <v>5</v>
      </c>
      <c r="L96" s="41">
        <v>7</v>
      </c>
      <c r="M96" s="41">
        <f>L96*$M$7/$L$7</f>
        <v>10</v>
      </c>
      <c r="N96" s="41">
        <v>1</v>
      </c>
      <c r="O96" s="41">
        <f>M96-N96*$Z$9</f>
        <v>9.5</v>
      </c>
      <c r="P96" s="41">
        <f>IF(O96&lt;0,0,O96)</f>
        <v>9.5</v>
      </c>
      <c r="Q96" s="41">
        <v>8</v>
      </c>
      <c r="R96" s="41">
        <f>Q96*$R$7/$Q$7</f>
        <v>2.6666666666666665</v>
      </c>
      <c r="S96" s="41">
        <f>Q96*$S$7/$Z$8</f>
        <v>4</v>
      </c>
      <c r="T96" s="38">
        <f>IF(S96&gt;$T$7,5,S96)</f>
        <v>4</v>
      </c>
      <c r="U96" s="38">
        <f>I96+K96+P96+T96</f>
        <v>23.5</v>
      </c>
      <c r="V96" s="38">
        <v>24</v>
      </c>
      <c r="W96" s="41" t="str">
        <f>IF(U96&lt;8,"F","P")</f>
        <v>P</v>
      </c>
    </row>
    <row r="97" spans="1:24" x14ac:dyDescent="0.25">
      <c r="A97" s="36">
        <v>71</v>
      </c>
      <c r="B97" s="19" t="s">
        <v>138</v>
      </c>
      <c r="C97" s="12" t="s">
        <v>139</v>
      </c>
      <c r="D97" s="41">
        <v>4</v>
      </c>
      <c r="E97" s="41">
        <f t="shared" si="40"/>
        <v>1</v>
      </c>
      <c r="F97" s="41">
        <f>E97*$Z$10</f>
        <v>0.4</v>
      </c>
      <c r="G97" s="41">
        <f>D97+F97</f>
        <v>4.4000000000000004</v>
      </c>
      <c r="H97" s="41">
        <f t="shared" si="41"/>
        <v>88.000000000000014</v>
      </c>
      <c r="I97" s="41">
        <f>IF(H97&gt;=90,$I$7,IF(H97&gt;=80,$I$7-1,IF(H97&gt;=70,$I$7-2,IF(H97&gt;=60,$I$7-3,1))))</f>
        <v>4</v>
      </c>
      <c r="J97" s="41" t="s">
        <v>184</v>
      </c>
      <c r="K97" s="41">
        <f>IF(J97="A",5,IF(J97="B",4,IF(J97="C",3,(IF(J97="D",2,IF(J97="E",1,0))))))</f>
        <v>5</v>
      </c>
      <c r="L97" s="41">
        <v>7</v>
      </c>
      <c r="M97" s="41">
        <f>L97*$M$7/$L$7</f>
        <v>10</v>
      </c>
      <c r="N97" s="41">
        <v>1</v>
      </c>
      <c r="O97" s="41">
        <f>M97-N97*$Z$9</f>
        <v>9.5</v>
      </c>
      <c r="P97" s="41">
        <f>IF(O97&lt;0,0,O97)</f>
        <v>9.5</v>
      </c>
      <c r="Q97" s="41">
        <v>8</v>
      </c>
      <c r="R97" s="41">
        <f>Q97*$R$7/$Q$7</f>
        <v>2.6666666666666665</v>
      </c>
      <c r="S97" s="41">
        <f>Q97*$S$7/$Z$8</f>
        <v>4</v>
      </c>
      <c r="T97" s="38">
        <f>IF(S97&gt;$T$7,5,S97)</f>
        <v>4</v>
      </c>
      <c r="U97" s="38">
        <f>I97+K97+P97+T97</f>
        <v>22.5</v>
      </c>
      <c r="V97" s="38">
        <v>23</v>
      </c>
      <c r="W97" s="41" t="str">
        <f>IF(U97&lt;8,"F","P")</f>
        <v>P</v>
      </c>
    </row>
    <row r="103" spans="1:24" ht="15.75" x14ac:dyDescent="0.25">
      <c r="A103" s="79" t="s">
        <v>203</v>
      </c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</row>
    <row r="104" spans="1:24" ht="15.75" x14ac:dyDescent="0.25">
      <c r="A104" s="79" t="s">
        <v>199</v>
      </c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</row>
    <row r="105" spans="1:24" ht="15.75" x14ac:dyDescent="0.25">
      <c r="A105" s="79" t="s">
        <v>183</v>
      </c>
      <c r="B105" s="79"/>
      <c r="C105" s="79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 t="s">
        <v>182</v>
      </c>
      <c r="R105" s="40"/>
      <c r="S105" s="40"/>
      <c r="T105" s="40"/>
      <c r="U105" s="40"/>
      <c r="V105" s="46"/>
      <c r="W105" s="16"/>
    </row>
    <row r="106" spans="1:24" x14ac:dyDescent="0.25">
      <c r="A106" s="67" t="s">
        <v>196</v>
      </c>
      <c r="B106" s="70" t="s">
        <v>0</v>
      </c>
      <c r="C106" s="70" t="s">
        <v>1</v>
      </c>
      <c r="D106" s="72" t="s">
        <v>189</v>
      </c>
      <c r="E106" s="73"/>
      <c r="F106" s="73"/>
      <c r="G106" s="73"/>
      <c r="H106" s="73"/>
      <c r="I106" s="78"/>
      <c r="J106" s="72" t="s">
        <v>233</v>
      </c>
      <c r="K106" s="73"/>
      <c r="L106" s="83" t="s">
        <v>223</v>
      </c>
      <c r="M106" s="83"/>
      <c r="N106" s="83"/>
      <c r="O106" s="83"/>
      <c r="P106" s="83"/>
      <c r="Q106" s="72" t="s">
        <v>193</v>
      </c>
      <c r="R106" s="73"/>
      <c r="S106" s="73"/>
      <c r="T106" s="73"/>
      <c r="U106" s="67" t="s">
        <v>190</v>
      </c>
      <c r="V106" s="67" t="s">
        <v>237</v>
      </c>
      <c r="W106" s="80" t="s">
        <v>192</v>
      </c>
    </row>
    <row r="107" spans="1:24" x14ac:dyDescent="0.25">
      <c r="A107" s="68"/>
      <c r="B107" s="81"/>
      <c r="C107" s="81"/>
      <c r="D107" s="70" t="s">
        <v>221</v>
      </c>
      <c r="E107" s="70" t="s">
        <v>194</v>
      </c>
      <c r="F107" s="70" t="s">
        <v>222</v>
      </c>
      <c r="G107" s="70" t="s">
        <v>190</v>
      </c>
      <c r="H107" s="70" t="s">
        <v>195</v>
      </c>
      <c r="I107" s="70" t="s">
        <v>228</v>
      </c>
      <c r="J107" s="70" t="s">
        <v>227</v>
      </c>
      <c r="K107" s="70" t="s">
        <v>228</v>
      </c>
      <c r="L107" s="70" t="s">
        <v>190</v>
      </c>
      <c r="M107" s="70" t="s">
        <v>234</v>
      </c>
      <c r="N107" s="39" t="s">
        <v>217</v>
      </c>
      <c r="O107" s="70" t="s">
        <v>224</v>
      </c>
      <c r="P107" s="70" t="s">
        <v>228</v>
      </c>
      <c r="Q107" s="70" t="s">
        <v>186</v>
      </c>
      <c r="R107" s="70" t="s">
        <v>226</v>
      </c>
      <c r="S107" s="70" t="s">
        <v>225</v>
      </c>
      <c r="T107" s="70" t="s">
        <v>216</v>
      </c>
      <c r="U107" s="68"/>
      <c r="V107" s="68"/>
      <c r="W107" s="80"/>
    </row>
    <row r="108" spans="1:24" x14ac:dyDescent="0.25">
      <c r="A108" s="68"/>
      <c r="B108" s="81"/>
      <c r="C108" s="8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0" t="s">
        <v>205</v>
      </c>
      <c r="O108" s="81"/>
      <c r="P108" s="81"/>
      <c r="Q108" s="71"/>
      <c r="R108" s="71"/>
      <c r="S108" s="71"/>
      <c r="T108" s="71"/>
      <c r="U108" s="69"/>
      <c r="V108" s="69"/>
      <c r="W108" s="80"/>
    </row>
    <row r="109" spans="1:24" x14ac:dyDescent="0.25">
      <c r="A109" s="69"/>
      <c r="B109" s="71"/>
      <c r="C109" s="71"/>
      <c r="D109" s="41">
        <v>6</v>
      </c>
      <c r="E109" s="41"/>
      <c r="F109" s="41"/>
      <c r="G109" s="41">
        <f>$D$109+$E$109</f>
        <v>6</v>
      </c>
      <c r="H109" s="41">
        <v>100</v>
      </c>
      <c r="I109" s="41">
        <v>5</v>
      </c>
      <c r="J109" s="41"/>
      <c r="K109" s="41"/>
      <c r="L109" s="34">
        <v>7</v>
      </c>
      <c r="M109" s="41">
        <v>10</v>
      </c>
      <c r="N109" s="71"/>
      <c r="O109" s="71"/>
      <c r="P109" s="71"/>
      <c r="Q109" s="36">
        <v>15</v>
      </c>
      <c r="R109" s="41">
        <v>5</v>
      </c>
      <c r="S109" s="41">
        <v>5</v>
      </c>
      <c r="T109" s="41">
        <v>5</v>
      </c>
      <c r="U109" s="41">
        <v>25</v>
      </c>
      <c r="V109" s="47">
        <v>25</v>
      </c>
      <c r="W109" s="80"/>
    </row>
    <row r="110" spans="1:24" x14ac:dyDescent="0.25">
      <c r="A110" s="36">
        <v>72</v>
      </c>
      <c r="B110" s="19" t="s">
        <v>140</v>
      </c>
      <c r="C110" s="12" t="s">
        <v>141</v>
      </c>
      <c r="D110" s="41">
        <v>4</v>
      </c>
      <c r="E110" s="41">
        <f>$D$109-D110</f>
        <v>2</v>
      </c>
      <c r="F110" s="41">
        <f>E110*$Z$10</f>
        <v>0.8</v>
      </c>
      <c r="G110" s="41">
        <f t="shared" ref="G110:G130" si="42">D110+F110</f>
        <v>4.8</v>
      </c>
      <c r="H110" s="41">
        <f>G110*100/$G$109</f>
        <v>80</v>
      </c>
      <c r="I110" s="41">
        <f t="shared" ref="I110:I130" si="43">IF(H110&gt;=90,$I$7,IF(H110&gt;=80,$I$7-1,IF(H110&gt;=70,$I$7-2,IF(H110&gt;=60,$I$7-3,1))))</f>
        <v>4</v>
      </c>
      <c r="J110" s="41" t="s">
        <v>231</v>
      </c>
      <c r="K110" s="41">
        <f t="shared" ref="K110:K130" si="44">IF(J110="A",5,IF(J110="B",4,IF(J110="C",3,(IF(J110="D",2,IF(J110="E",1,0))))))</f>
        <v>3</v>
      </c>
      <c r="L110" s="41">
        <v>0</v>
      </c>
      <c r="M110" s="41">
        <f t="shared" ref="M110:M130" si="45">L110*$M$7/$L$7</f>
        <v>0</v>
      </c>
      <c r="N110" s="41">
        <v>0</v>
      </c>
      <c r="O110" s="41">
        <f t="shared" ref="O110:O130" si="46">M110-N110*$Z$9</f>
        <v>0</v>
      </c>
      <c r="P110" s="41">
        <f t="shared" ref="P110:P130" si="47">IF(O110&lt;0,0,O110)</f>
        <v>0</v>
      </c>
      <c r="Q110" s="41">
        <v>5</v>
      </c>
      <c r="R110" s="41">
        <f t="shared" ref="R110:R130" si="48">Q110*$R$7/$Q$7</f>
        <v>1.6666666666666667</v>
      </c>
      <c r="S110" s="41">
        <f t="shared" ref="S110:S130" si="49">Q110*$S$7/$Z$8</f>
        <v>2.5</v>
      </c>
      <c r="T110" s="38">
        <f t="shared" ref="T110:T130" si="50">IF(S110&gt;$T$7,5,S110)</f>
        <v>2.5</v>
      </c>
      <c r="U110" s="38">
        <f t="shared" ref="U110:U130" si="51">I110+K110+P110+T110</f>
        <v>9.5</v>
      </c>
      <c r="V110" s="38">
        <v>12</v>
      </c>
      <c r="W110" s="41" t="str">
        <f t="shared" ref="W110:W130" si="52">IF(U110&lt;8,"F","P")</f>
        <v>P</v>
      </c>
      <c r="X110">
        <v>12</v>
      </c>
    </row>
    <row r="111" spans="1:24" x14ac:dyDescent="0.25">
      <c r="A111" s="36">
        <v>73</v>
      </c>
      <c r="B111" s="19" t="s">
        <v>142</v>
      </c>
      <c r="C111" s="12" t="s">
        <v>143</v>
      </c>
      <c r="D111" s="41">
        <v>3</v>
      </c>
      <c r="E111" s="41">
        <f t="shared" ref="E111:E130" si="53">$D$109-D111</f>
        <v>3</v>
      </c>
      <c r="F111" s="41">
        <f t="shared" ref="F111:F130" si="54">E111*$Z$10</f>
        <v>1.2000000000000002</v>
      </c>
      <c r="G111" s="41">
        <f t="shared" si="42"/>
        <v>4.2</v>
      </c>
      <c r="H111" s="41">
        <f t="shared" ref="H111:H130" si="55">G111*100/$G$109</f>
        <v>70</v>
      </c>
      <c r="I111" s="41">
        <f t="shared" si="43"/>
        <v>3</v>
      </c>
      <c r="J111" s="41" t="s">
        <v>231</v>
      </c>
      <c r="K111" s="41">
        <f t="shared" si="44"/>
        <v>3</v>
      </c>
      <c r="L111" s="41">
        <v>7</v>
      </c>
      <c r="M111" s="41">
        <f t="shared" si="45"/>
        <v>10</v>
      </c>
      <c r="N111" s="41">
        <v>0</v>
      </c>
      <c r="O111" s="41">
        <f t="shared" si="46"/>
        <v>10</v>
      </c>
      <c r="P111" s="41">
        <f t="shared" si="47"/>
        <v>10</v>
      </c>
      <c r="Q111" s="41">
        <v>9</v>
      </c>
      <c r="R111" s="41">
        <f t="shared" si="48"/>
        <v>3</v>
      </c>
      <c r="S111" s="41">
        <f t="shared" si="49"/>
        <v>4.5</v>
      </c>
      <c r="T111" s="38">
        <f t="shared" si="50"/>
        <v>4.5</v>
      </c>
      <c r="U111" s="38">
        <f t="shared" si="51"/>
        <v>20.5</v>
      </c>
      <c r="V111" s="38">
        <v>21</v>
      </c>
      <c r="W111" s="41" t="str">
        <f t="shared" si="52"/>
        <v>P</v>
      </c>
    </row>
    <row r="112" spans="1:24" x14ac:dyDescent="0.25">
      <c r="A112" s="36">
        <v>74</v>
      </c>
      <c r="B112" s="19" t="s">
        <v>144</v>
      </c>
      <c r="C112" s="13" t="s">
        <v>145</v>
      </c>
      <c r="D112" s="41">
        <v>6</v>
      </c>
      <c r="E112" s="41">
        <f t="shared" si="53"/>
        <v>0</v>
      </c>
      <c r="F112" s="41">
        <f t="shared" si="54"/>
        <v>0</v>
      </c>
      <c r="G112" s="41">
        <f t="shared" si="42"/>
        <v>6</v>
      </c>
      <c r="H112" s="41">
        <f t="shared" si="55"/>
        <v>100</v>
      </c>
      <c r="I112" s="41">
        <f t="shared" si="43"/>
        <v>5</v>
      </c>
      <c r="J112" s="41" t="s">
        <v>232</v>
      </c>
      <c r="K112" s="41">
        <f t="shared" si="44"/>
        <v>4</v>
      </c>
      <c r="L112" s="41">
        <v>7</v>
      </c>
      <c r="M112" s="41">
        <f t="shared" si="45"/>
        <v>10</v>
      </c>
      <c r="N112" s="41">
        <v>1</v>
      </c>
      <c r="O112" s="41">
        <f t="shared" si="46"/>
        <v>9.5</v>
      </c>
      <c r="P112" s="41">
        <f t="shared" si="47"/>
        <v>9.5</v>
      </c>
      <c r="Q112" s="41">
        <v>5</v>
      </c>
      <c r="R112" s="41">
        <f t="shared" si="48"/>
        <v>1.6666666666666667</v>
      </c>
      <c r="S112" s="41">
        <f t="shared" si="49"/>
        <v>2.5</v>
      </c>
      <c r="T112" s="38">
        <f t="shared" si="50"/>
        <v>2.5</v>
      </c>
      <c r="U112" s="38">
        <f t="shared" si="51"/>
        <v>21</v>
      </c>
      <c r="V112" s="38">
        <v>21</v>
      </c>
      <c r="W112" s="41" t="str">
        <f t="shared" si="52"/>
        <v>P</v>
      </c>
    </row>
    <row r="113" spans="1:24" x14ac:dyDescent="0.25">
      <c r="A113" s="36">
        <v>76</v>
      </c>
      <c r="B113" s="19" t="s">
        <v>146</v>
      </c>
      <c r="C113" s="12" t="s">
        <v>147</v>
      </c>
      <c r="D113" s="41">
        <v>3</v>
      </c>
      <c r="E113" s="41">
        <f t="shared" si="53"/>
        <v>3</v>
      </c>
      <c r="F113" s="41">
        <f t="shared" si="54"/>
        <v>1.2000000000000002</v>
      </c>
      <c r="G113" s="41">
        <f t="shared" si="42"/>
        <v>4.2</v>
      </c>
      <c r="H113" s="41">
        <f t="shared" si="55"/>
        <v>70</v>
      </c>
      <c r="I113" s="41">
        <f t="shared" si="43"/>
        <v>3</v>
      </c>
      <c r="J113" s="41" t="s">
        <v>231</v>
      </c>
      <c r="K113" s="41">
        <f t="shared" si="44"/>
        <v>3</v>
      </c>
      <c r="L113" s="41">
        <v>7</v>
      </c>
      <c r="M113" s="41">
        <f t="shared" si="45"/>
        <v>10</v>
      </c>
      <c r="N113" s="41">
        <v>0</v>
      </c>
      <c r="O113" s="41">
        <f t="shared" si="46"/>
        <v>10</v>
      </c>
      <c r="P113" s="41">
        <f t="shared" si="47"/>
        <v>10</v>
      </c>
      <c r="Q113" s="41">
        <v>7</v>
      </c>
      <c r="R113" s="41">
        <f t="shared" si="48"/>
        <v>2.3333333333333335</v>
      </c>
      <c r="S113" s="41">
        <f t="shared" si="49"/>
        <v>3.5</v>
      </c>
      <c r="T113" s="38">
        <f t="shared" si="50"/>
        <v>3.5</v>
      </c>
      <c r="U113" s="38">
        <f t="shared" si="51"/>
        <v>19.5</v>
      </c>
      <c r="V113" s="38">
        <v>19</v>
      </c>
      <c r="W113" s="41" t="str">
        <f t="shared" si="52"/>
        <v>P</v>
      </c>
      <c r="X113">
        <v>19</v>
      </c>
    </row>
    <row r="114" spans="1:24" x14ac:dyDescent="0.25">
      <c r="A114" s="36">
        <v>77</v>
      </c>
      <c r="B114" s="19" t="s">
        <v>148</v>
      </c>
      <c r="C114" s="12" t="s">
        <v>149</v>
      </c>
      <c r="D114" s="41">
        <v>6</v>
      </c>
      <c r="E114" s="41">
        <f t="shared" si="53"/>
        <v>0</v>
      </c>
      <c r="F114" s="41">
        <f t="shared" si="54"/>
        <v>0</v>
      </c>
      <c r="G114" s="41">
        <f t="shared" si="42"/>
        <v>6</v>
      </c>
      <c r="H114" s="41">
        <f t="shared" si="55"/>
        <v>100</v>
      </c>
      <c r="I114" s="41">
        <f t="shared" si="43"/>
        <v>5</v>
      </c>
      <c r="J114" s="41" t="s">
        <v>184</v>
      </c>
      <c r="K114" s="41">
        <f t="shared" si="44"/>
        <v>5</v>
      </c>
      <c r="L114" s="41">
        <v>7</v>
      </c>
      <c r="M114" s="41">
        <f t="shared" si="45"/>
        <v>10</v>
      </c>
      <c r="N114" s="41">
        <v>1</v>
      </c>
      <c r="O114" s="41">
        <f t="shared" si="46"/>
        <v>9.5</v>
      </c>
      <c r="P114" s="41">
        <f t="shared" si="47"/>
        <v>9.5</v>
      </c>
      <c r="Q114" s="41">
        <v>8</v>
      </c>
      <c r="R114" s="41">
        <f t="shared" si="48"/>
        <v>2.6666666666666665</v>
      </c>
      <c r="S114" s="41">
        <f t="shared" si="49"/>
        <v>4</v>
      </c>
      <c r="T114" s="38">
        <f t="shared" si="50"/>
        <v>4</v>
      </c>
      <c r="U114" s="38">
        <f t="shared" si="51"/>
        <v>23.5</v>
      </c>
      <c r="V114" s="38">
        <v>24</v>
      </c>
      <c r="W114" s="41" t="str">
        <f t="shared" si="52"/>
        <v>P</v>
      </c>
    </row>
    <row r="115" spans="1:24" x14ac:dyDescent="0.25">
      <c r="A115" s="36">
        <v>78</v>
      </c>
      <c r="B115" s="19" t="s">
        <v>150</v>
      </c>
      <c r="C115" s="13" t="s">
        <v>151</v>
      </c>
      <c r="D115" s="41">
        <v>6</v>
      </c>
      <c r="E115" s="41">
        <f t="shared" si="53"/>
        <v>0</v>
      </c>
      <c r="F115" s="41">
        <f t="shared" si="54"/>
        <v>0</v>
      </c>
      <c r="G115" s="41">
        <f t="shared" si="42"/>
        <v>6</v>
      </c>
      <c r="H115" s="41">
        <f t="shared" si="55"/>
        <v>100</v>
      </c>
      <c r="I115" s="41">
        <f t="shared" si="43"/>
        <v>5</v>
      </c>
      <c r="J115" s="41" t="s">
        <v>184</v>
      </c>
      <c r="K115" s="41">
        <f t="shared" si="44"/>
        <v>5</v>
      </c>
      <c r="L115" s="41">
        <v>7</v>
      </c>
      <c r="M115" s="41">
        <f t="shared" si="45"/>
        <v>10</v>
      </c>
      <c r="N115" s="41">
        <v>0</v>
      </c>
      <c r="O115" s="41">
        <f t="shared" si="46"/>
        <v>10</v>
      </c>
      <c r="P115" s="41">
        <f t="shared" si="47"/>
        <v>10</v>
      </c>
      <c r="Q115" s="41">
        <v>8</v>
      </c>
      <c r="R115" s="41">
        <f t="shared" si="48"/>
        <v>2.6666666666666665</v>
      </c>
      <c r="S115" s="41">
        <f t="shared" si="49"/>
        <v>4</v>
      </c>
      <c r="T115" s="38">
        <f t="shared" si="50"/>
        <v>4</v>
      </c>
      <c r="U115" s="38">
        <f t="shared" si="51"/>
        <v>24</v>
      </c>
      <c r="V115" s="38">
        <v>25</v>
      </c>
      <c r="W115" s="41" t="str">
        <f t="shared" si="52"/>
        <v>P</v>
      </c>
      <c r="X115">
        <v>25</v>
      </c>
    </row>
    <row r="116" spans="1:24" x14ac:dyDescent="0.25">
      <c r="A116" s="36">
        <v>79</v>
      </c>
      <c r="B116" s="19" t="s">
        <v>152</v>
      </c>
      <c r="C116" s="12" t="s">
        <v>153</v>
      </c>
      <c r="D116" s="41">
        <v>6</v>
      </c>
      <c r="E116" s="41">
        <f t="shared" si="53"/>
        <v>0</v>
      </c>
      <c r="F116" s="41">
        <f t="shared" si="54"/>
        <v>0</v>
      </c>
      <c r="G116" s="41">
        <f t="shared" si="42"/>
        <v>6</v>
      </c>
      <c r="H116" s="41">
        <f t="shared" si="55"/>
        <v>100</v>
      </c>
      <c r="I116" s="41">
        <f t="shared" si="43"/>
        <v>5</v>
      </c>
      <c r="J116" s="41" t="s">
        <v>184</v>
      </c>
      <c r="K116" s="41">
        <f t="shared" si="44"/>
        <v>5</v>
      </c>
      <c r="L116" s="41">
        <v>7</v>
      </c>
      <c r="M116" s="41">
        <f t="shared" si="45"/>
        <v>10</v>
      </c>
      <c r="N116" s="41">
        <v>0</v>
      </c>
      <c r="O116" s="41">
        <f t="shared" si="46"/>
        <v>10</v>
      </c>
      <c r="P116" s="41">
        <f t="shared" si="47"/>
        <v>10</v>
      </c>
      <c r="Q116" s="41">
        <v>8</v>
      </c>
      <c r="R116" s="41">
        <f t="shared" si="48"/>
        <v>2.6666666666666665</v>
      </c>
      <c r="S116" s="41">
        <f t="shared" si="49"/>
        <v>4</v>
      </c>
      <c r="T116" s="38">
        <f t="shared" si="50"/>
        <v>4</v>
      </c>
      <c r="U116" s="38">
        <f t="shared" si="51"/>
        <v>24</v>
      </c>
      <c r="V116" s="38">
        <v>24</v>
      </c>
      <c r="W116" s="41" t="str">
        <f t="shared" si="52"/>
        <v>P</v>
      </c>
    </row>
    <row r="117" spans="1:24" x14ac:dyDescent="0.25">
      <c r="A117" s="36">
        <v>80</v>
      </c>
      <c r="B117" s="19" t="s">
        <v>154</v>
      </c>
      <c r="C117" s="12" t="s">
        <v>155</v>
      </c>
      <c r="D117" s="41">
        <v>5</v>
      </c>
      <c r="E117" s="41">
        <f t="shared" si="53"/>
        <v>1</v>
      </c>
      <c r="F117" s="41">
        <f t="shared" si="54"/>
        <v>0.4</v>
      </c>
      <c r="G117" s="41">
        <f t="shared" si="42"/>
        <v>5.4</v>
      </c>
      <c r="H117" s="41">
        <f t="shared" si="55"/>
        <v>90</v>
      </c>
      <c r="I117" s="41">
        <f t="shared" si="43"/>
        <v>5</v>
      </c>
      <c r="J117" s="41" t="s">
        <v>184</v>
      </c>
      <c r="K117" s="41">
        <f t="shared" si="44"/>
        <v>5</v>
      </c>
      <c r="L117" s="41">
        <v>7</v>
      </c>
      <c r="M117" s="41">
        <f t="shared" si="45"/>
        <v>10</v>
      </c>
      <c r="N117" s="41">
        <v>0</v>
      </c>
      <c r="O117" s="41">
        <f t="shared" si="46"/>
        <v>10</v>
      </c>
      <c r="P117" s="41">
        <f t="shared" si="47"/>
        <v>10</v>
      </c>
      <c r="Q117" s="41">
        <v>8</v>
      </c>
      <c r="R117" s="41">
        <f t="shared" si="48"/>
        <v>2.6666666666666665</v>
      </c>
      <c r="S117" s="41">
        <f t="shared" si="49"/>
        <v>4</v>
      </c>
      <c r="T117" s="38">
        <f t="shared" si="50"/>
        <v>4</v>
      </c>
      <c r="U117" s="38">
        <f t="shared" si="51"/>
        <v>24</v>
      </c>
      <c r="V117" s="38">
        <v>24</v>
      </c>
      <c r="W117" s="41" t="str">
        <f t="shared" si="52"/>
        <v>P</v>
      </c>
    </row>
    <row r="118" spans="1:24" x14ac:dyDescent="0.25">
      <c r="A118" s="36">
        <v>81</v>
      </c>
      <c r="B118" s="19" t="s">
        <v>156</v>
      </c>
      <c r="C118" s="12" t="s">
        <v>157</v>
      </c>
      <c r="D118" s="41">
        <v>6</v>
      </c>
      <c r="E118" s="41">
        <f t="shared" si="53"/>
        <v>0</v>
      </c>
      <c r="F118" s="41">
        <f t="shared" si="54"/>
        <v>0</v>
      </c>
      <c r="G118" s="41">
        <f t="shared" si="42"/>
        <v>6</v>
      </c>
      <c r="H118" s="41">
        <f t="shared" si="55"/>
        <v>100</v>
      </c>
      <c r="I118" s="41">
        <f t="shared" si="43"/>
        <v>5</v>
      </c>
      <c r="J118" s="41" t="s">
        <v>232</v>
      </c>
      <c r="K118" s="41">
        <f t="shared" si="44"/>
        <v>4</v>
      </c>
      <c r="L118" s="41">
        <v>7</v>
      </c>
      <c r="M118" s="41">
        <f t="shared" si="45"/>
        <v>10</v>
      </c>
      <c r="N118" s="41">
        <v>0</v>
      </c>
      <c r="O118" s="41">
        <f t="shared" si="46"/>
        <v>10</v>
      </c>
      <c r="P118" s="41">
        <f t="shared" si="47"/>
        <v>10</v>
      </c>
      <c r="Q118" s="41">
        <v>6</v>
      </c>
      <c r="R118" s="41">
        <f t="shared" si="48"/>
        <v>2</v>
      </c>
      <c r="S118" s="41">
        <f t="shared" si="49"/>
        <v>3</v>
      </c>
      <c r="T118" s="38">
        <f t="shared" si="50"/>
        <v>3</v>
      </c>
      <c r="U118" s="38">
        <f t="shared" si="51"/>
        <v>22</v>
      </c>
      <c r="V118" s="38">
        <v>22</v>
      </c>
      <c r="W118" s="41" t="str">
        <f t="shared" si="52"/>
        <v>P</v>
      </c>
    </row>
    <row r="119" spans="1:24" x14ac:dyDescent="0.25">
      <c r="A119" s="36">
        <v>82</v>
      </c>
      <c r="B119" s="19" t="s">
        <v>158</v>
      </c>
      <c r="C119" s="12" t="s">
        <v>159</v>
      </c>
      <c r="D119" s="41">
        <v>6</v>
      </c>
      <c r="E119" s="41">
        <f t="shared" si="53"/>
        <v>0</v>
      </c>
      <c r="F119" s="41">
        <f t="shared" si="54"/>
        <v>0</v>
      </c>
      <c r="G119" s="41">
        <f t="shared" si="42"/>
        <v>6</v>
      </c>
      <c r="H119" s="41">
        <f t="shared" si="55"/>
        <v>100</v>
      </c>
      <c r="I119" s="41">
        <f t="shared" si="43"/>
        <v>5</v>
      </c>
      <c r="J119" s="41" t="s">
        <v>184</v>
      </c>
      <c r="K119" s="41">
        <f t="shared" si="44"/>
        <v>5</v>
      </c>
      <c r="L119" s="41">
        <v>7</v>
      </c>
      <c r="M119" s="41">
        <f t="shared" si="45"/>
        <v>10</v>
      </c>
      <c r="N119" s="41">
        <v>0</v>
      </c>
      <c r="O119" s="41">
        <f t="shared" si="46"/>
        <v>10</v>
      </c>
      <c r="P119" s="41">
        <f t="shared" si="47"/>
        <v>10</v>
      </c>
      <c r="Q119" s="41">
        <v>5</v>
      </c>
      <c r="R119" s="41">
        <f t="shared" si="48"/>
        <v>1.6666666666666667</v>
      </c>
      <c r="S119" s="41">
        <f t="shared" si="49"/>
        <v>2.5</v>
      </c>
      <c r="T119" s="38">
        <f t="shared" si="50"/>
        <v>2.5</v>
      </c>
      <c r="U119" s="38">
        <f t="shared" si="51"/>
        <v>22.5</v>
      </c>
      <c r="V119" s="38">
        <v>23</v>
      </c>
      <c r="W119" s="41" t="str">
        <f t="shared" si="52"/>
        <v>P</v>
      </c>
    </row>
    <row r="120" spans="1:24" x14ac:dyDescent="0.25">
      <c r="A120" s="36">
        <v>83</v>
      </c>
      <c r="B120" s="19" t="s">
        <v>160</v>
      </c>
      <c r="C120" s="12" t="s">
        <v>161</v>
      </c>
      <c r="D120" s="41">
        <v>5</v>
      </c>
      <c r="E120" s="41">
        <f t="shared" si="53"/>
        <v>1</v>
      </c>
      <c r="F120" s="41">
        <f t="shared" si="54"/>
        <v>0.4</v>
      </c>
      <c r="G120" s="41">
        <f t="shared" si="42"/>
        <v>5.4</v>
      </c>
      <c r="H120" s="41">
        <f t="shared" si="55"/>
        <v>90</v>
      </c>
      <c r="I120" s="41">
        <f t="shared" si="43"/>
        <v>5</v>
      </c>
      <c r="J120" s="41" t="s">
        <v>184</v>
      </c>
      <c r="K120" s="41">
        <f t="shared" si="44"/>
        <v>5</v>
      </c>
      <c r="L120" s="41">
        <v>7</v>
      </c>
      <c r="M120" s="41">
        <f t="shared" si="45"/>
        <v>10</v>
      </c>
      <c r="N120" s="41">
        <v>0</v>
      </c>
      <c r="O120" s="41">
        <f t="shared" si="46"/>
        <v>10</v>
      </c>
      <c r="P120" s="41">
        <f t="shared" si="47"/>
        <v>10</v>
      </c>
      <c r="Q120" s="41">
        <v>7</v>
      </c>
      <c r="R120" s="41">
        <f t="shared" si="48"/>
        <v>2.3333333333333335</v>
      </c>
      <c r="S120" s="41">
        <f t="shared" si="49"/>
        <v>3.5</v>
      </c>
      <c r="T120" s="38">
        <f t="shared" si="50"/>
        <v>3.5</v>
      </c>
      <c r="U120" s="38">
        <f t="shared" si="51"/>
        <v>23.5</v>
      </c>
      <c r="V120" s="38">
        <v>24</v>
      </c>
      <c r="W120" s="41" t="str">
        <f t="shared" si="52"/>
        <v>P</v>
      </c>
      <c r="X120">
        <v>24</v>
      </c>
    </row>
    <row r="121" spans="1:24" x14ac:dyDescent="0.25">
      <c r="A121" s="36">
        <v>85</v>
      </c>
      <c r="B121" s="19" t="s">
        <v>162</v>
      </c>
      <c r="C121" s="13" t="s">
        <v>163</v>
      </c>
      <c r="D121" s="41">
        <v>4</v>
      </c>
      <c r="E121" s="41">
        <f t="shared" si="53"/>
        <v>2</v>
      </c>
      <c r="F121" s="41">
        <f t="shared" si="54"/>
        <v>0.8</v>
      </c>
      <c r="G121" s="41">
        <f t="shared" si="42"/>
        <v>4.8</v>
      </c>
      <c r="H121" s="41">
        <f t="shared" si="55"/>
        <v>80</v>
      </c>
      <c r="I121" s="41">
        <f t="shared" si="43"/>
        <v>4</v>
      </c>
      <c r="J121" s="41" t="s">
        <v>232</v>
      </c>
      <c r="K121" s="41">
        <f t="shared" si="44"/>
        <v>4</v>
      </c>
      <c r="L121" s="41">
        <v>7</v>
      </c>
      <c r="M121" s="41">
        <f t="shared" si="45"/>
        <v>10</v>
      </c>
      <c r="N121" s="41">
        <v>0</v>
      </c>
      <c r="O121" s="41">
        <f t="shared" si="46"/>
        <v>10</v>
      </c>
      <c r="P121" s="41">
        <f t="shared" si="47"/>
        <v>10</v>
      </c>
      <c r="Q121" s="41">
        <v>7</v>
      </c>
      <c r="R121" s="41">
        <f t="shared" si="48"/>
        <v>2.3333333333333335</v>
      </c>
      <c r="S121" s="41">
        <f t="shared" si="49"/>
        <v>3.5</v>
      </c>
      <c r="T121" s="38">
        <f t="shared" si="50"/>
        <v>3.5</v>
      </c>
      <c r="U121" s="38">
        <f t="shared" si="51"/>
        <v>21.5</v>
      </c>
      <c r="V121" s="38">
        <v>22</v>
      </c>
      <c r="W121" s="41" t="str">
        <f t="shared" si="52"/>
        <v>P</v>
      </c>
    </row>
    <row r="122" spans="1:24" x14ac:dyDescent="0.25">
      <c r="A122" s="36">
        <v>86</v>
      </c>
      <c r="B122" s="19" t="s">
        <v>164</v>
      </c>
      <c r="C122" s="12" t="s">
        <v>165</v>
      </c>
      <c r="D122" s="41">
        <v>6</v>
      </c>
      <c r="E122" s="41">
        <f t="shared" si="53"/>
        <v>0</v>
      </c>
      <c r="F122" s="41">
        <f t="shared" si="54"/>
        <v>0</v>
      </c>
      <c r="G122" s="41">
        <f t="shared" si="42"/>
        <v>6</v>
      </c>
      <c r="H122" s="41">
        <f t="shared" si="55"/>
        <v>100</v>
      </c>
      <c r="I122" s="41">
        <f t="shared" si="43"/>
        <v>5</v>
      </c>
      <c r="J122" s="41" t="s">
        <v>184</v>
      </c>
      <c r="K122" s="41">
        <f t="shared" si="44"/>
        <v>5</v>
      </c>
      <c r="L122" s="41">
        <v>7</v>
      </c>
      <c r="M122" s="41">
        <f t="shared" si="45"/>
        <v>10</v>
      </c>
      <c r="N122" s="41">
        <v>0</v>
      </c>
      <c r="O122" s="41">
        <f t="shared" si="46"/>
        <v>10</v>
      </c>
      <c r="P122" s="41">
        <f t="shared" si="47"/>
        <v>10</v>
      </c>
      <c r="Q122" s="41">
        <v>10</v>
      </c>
      <c r="R122" s="41">
        <f t="shared" si="48"/>
        <v>3.3333333333333335</v>
      </c>
      <c r="S122" s="41">
        <f t="shared" si="49"/>
        <v>5</v>
      </c>
      <c r="T122" s="38">
        <f t="shared" si="50"/>
        <v>5</v>
      </c>
      <c r="U122" s="38">
        <f t="shared" si="51"/>
        <v>25</v>
      </c>
      <c r="V122" s="38">
        <v>25</v>
      </c>
      <c r="W122" s="41" t="str">
        <f t="shared" si="52"/>
        <v>P</v>
      </c>
    </row>
    <row r="123" spans="1:24" x14ac:dyDescent="0.25">
      <c r="A123" s="36">
        <v>87</v>
      </c>
      <c r="B123" s="19" t="s">
        <v>166</v>
      </c>
      <c r="C123" s="12" t="s">
        <v>167</v>
      </c>
      <c r="D123" s="41">
        <v>5</v>
      </c>
      <c r="E123" s="41">
        <f t="shared" si="53"/>
        <v>1</v>
      </c>
      <c r="F123" s="41">
        <f t="shared" si="54"/>
        <v>0.4</v>
      </c>
      <c r="G123" s="41">
        <f t="shared" si="42"/>
        <v>5.4</v>
      </c>
      <c r="H123" s="41">
        <f t="shared" si="55"/>
        <v>90</v>
      </c>
      <c r="I123" s="41">
        <f t="shared" si="43"/>
        <v>5</v>
      </c>
      <c r="J123" s="41" t="s">
        <v>184</v>
      </c>
      <c r="K123" s="41">
        <f t="shared" si="44"/>
        <v>5</v>
      </c>
      <c r="L123" s="41">
        <v>7</v>
      </c>
      <c r="M123" s="41">
        <f t="shared" si="45"/>
        <v>10</v>
      </c>
      <c r="N123" s="41">
        <v>0</v>
      </c>
      <c r="O123" s="41">
        <f t="shared" si="46"/>
        <v>10</v>
      </c>
      <c r="P123" s="41">
        <f t="shared" si="47"/>
        <v>10</v>
      </c>
      <c r="Q123" s="41">
        <v>8</v>
      </c>
      <c r="R123" s="41">
        <f t="shared" si="48"/>
        <v>2.6666666666666665</v>
      </c>
      <c r="S123" s="41">
        <f t="shared" si="49"/>
        <v>4</v>
      </c>
      <c r="T123" s="38">
        <f t="shared" si="50"/>
        <v>4</v>
      </c>
      <c r="U123" s="38">
        <f t="shared" si="51"/>
        <v>24</v>
      </c>
      <c r="V123" s="38">
        <v>24</v>
      </c>
      <c r="W123" s="41" t="str">
        <f t="shared" si="52"/>
        <v>P</v>
      </c>
    </row>
    <row r="124" spans="1:24" x14ac:dyDescent="0.25">
      <c r="A124" s="36">
        <v>88</v>
      </c>
      <c r="B124" s="19" t="s">
        <v>168</v>
      </c>
      <c r="C124" s="12" t="s">
        <v>169</v>
      </c>
      <c r="D124" s="41">
        <v>5</v>
      </c>
      <c r="E124" s="41">
        <f t="shared" si="53"/>
        <v>1</v>
      </c>
      <c r="F124" s="41">
        <f t="shared" si="54"/>
        <v>0.4</v>
      </c>
      <c r="G124" s="41">
        <f t="shared" si="42"/>
        <v>5.4</v>
      </c>
      <c r="H124" s="41">
        <f t="shared" si="55"/>
        <v>90</v>
      </c>
      <c r="I124" s="41">
        <f t="shared" si="43"/>
        <v>5</v>
      </c>
      <c r="J124" s="41" t="s">
        <v>184</v>
      </c>
      <c r="K124" s="41">
        <f t="shared" si="44"/>
        <v>5</v>
      </c>
      <c r="L124" s="41">
        <v>7</v>
      </c>
      <c r="M124" s="41">
        <f t="shared" si="45"/>
        <v>10</v>
      </c>
      <c r="N124" s="41">
        <v>1</v>
      </c>
      <c r="O124" s="41">
        <f t="shared" si="46"/>
        <v>9.5</v>
      </c>
      <c r="P124" s="41">
        <f t="shared" si="47"/>
        <v>9.5</v>
      </c>
      <c r="Q124" s="41">
        <v>6</v>
      </c>
      <c r="R124" s="41">
        <f t="shared" si="48"/>
        <v>2</v>
      </c>
      <c r="S124" s="41">
        <f t="shared" si="49"/>
        <v>3</v>
      </c>
      <c r="T124" s="38">
        <f t="shared" si="50"/>
        <v>3</v>
      </c>
      <c r="U124" s="38">
        <f t="shared" si="51"/>
        <v>22.5</v>
      </c>
      <c r="V124" s="38">
        <v>23</v>
      </c>
      <c r="W124" s="41" t="str">
        <f t="shared" si="52"/>
        <v>P</v>
      </c>
    </row>
    <row r="125" spans="1:24" x14ac:dyDescent="0.25">
      <c r="A125" s="36">
        <v>89</v>
      </c>
      <c r="B125" s="19" t="s">
        <v>170</v>
      </c>
      <c r="C125" s="12" t="s">
        <v>171</v>
      </c>
      <c r="D125" s="41">
        <v>6</v>
      </c>
      <c r="E125" s="41">
        <f t="shared" si="53"/>
        <v>0</v>
      </c>
      <c r="F125" s="41">
        <f t="shared" si="54"/>
        <v>0</v>
      </c>
      <c r="G125" s="41">
        <f t="shared" si="42"/>
        <v>6</v>
      </c>
      <c r="H125" s="41">
        <f t="shared" si="55"/>
        <v>100</v>
      </c>
      <c r="I125" s="41">
        <f t="shared" si="43"/>
        <v>5</v>
      </c>
      <c r="J125" s="41" t="s">
        <v>184</v>
      </c>
      <c r="K125" s="41">
        <f t="shared" si="44"/>
        <v>5</v>
      </c>
      <c r="L125" s="41">
        <v>7</v>
      </c>
      <c r="M125" s="41">
        <f t="shared" si="45"/>
        <v>10</v>
      </c>
      <c r="N125" s="41">
        <v>0</v>
      </c>
      <c r="O125" s="41">
        <f t="shared" si="46"/>
        <v>10</v>
      </c>
      <c r="P125" s="41">
        <f t="shared" si="47"/>
        <v>10</v>
      </c>
      <c r="Q125" s="41">
        <v>8</v>
      </c>
      <c r="R125" s="41">
        <f t="shared" si="48"/>
        <v>2.6666666666666665</v>
      </c>
      <c r="S125" s="41">
        <f t="shared" si="49"/>
        <v>4</v>
      </c>
      <c r="T125" s="38">
        <f t="shared" si="50"/>
        <v>4</v>
      </c>
      <c r="U125" s="38">
        <f t="shared" si="51"/>
        <v>24</v>
      </c>
      <c r="V125" s="38">
        <v>24</v>
      </c>
      <c r="W125" s="41" t="str">
        <f t="shared" si="52"/>
        <v>P</v>
      </c>
    </row>
    <row r="126" spans="1:24" x14ac:dyDescent="0.25">
      <c r="A126" s="36">
        <v>91</v>
      </c>
      <c r="B126" s="19" t="s">
        <v>172</v>
      </c>
      <c r="C126" s="12" t="s">
        <v>173</v>
      </c>
      <c r="D126" s="41">
        <v>4</v>
      </c>
      <c r="E126" s="41">
        <f t="shared" si="53"/>
        <v>2</v>
      </c>
      <c r="F126" s="41">
        <f t="shared" si="54"/>
        <v>0.8</v>
      </c>
      <c r="G126" s="41">
        <f t="shared" si="42"/>
        <v>4.8</v>
      </c>
      <c r="H126" s="41">
        <f t="shared" si="55"/>
        <v>80</v>
      </c>
      <c r="I126" s="41">
        <f t="shared" si="43"/>
        <v>4</v>
      </c>
      <c r="J126" s="41" t="s">
        <v>232</v>
      </c>
      <c r="K126" s="41">
        <f t="shared" si="44"/>
        <v>4</v>
      </c>
      <c r="L126" s="41">
        <v>7</v>
      </c>
      <c r="M126" s="41">
        <f t="shared" si="45"/>
        <v>10</v>
      </c>
      <c r="N126" s="41">
        <v>0</v>
      </c>
      <c r="O126" s="41">
        <f t="shared" si="46"/>
        <v>10</v>
      </c>
      <c r="P126" s="41">
        <f t="shared" si="47"/>
        <v>10</v>
      </c>
      <c r="Q126" s="41">
        <v>7</v>
      </c>
      <c r="R126" s="41">
        <f t="shared" si="48"/>
        <v>2.3333333333333335</v>
      </c>
      <c r="S126" s="41">
        <f t="shared" si="49"/>
        <v>3.5</v>
      </c>
      <c r="T126" s="38">
        <f t="shared" si="50"/>
        <v>3.5</v>
      </c>
      <c r="U126" s="38">
        <f t="shared" si="51"/>
        <v>21.5</v>
      </c>
      <c r="V126" s="38">
        <v>21</v>
      </c>
      <c r="W126" s="41" t="str">
        <f t="shared" si="52"/>
        <v>P</v>
      </c>
      <c r="X126">
        <v>21</v>
      </c>
    </row>
    <row r="127" spans="1:24" x14ac:dyDescent="0.25">
      <c r="A127" s="36">
        <v>92</v>
      </c>
      <c r="B127" s="19" t="s">
        <v>174</v>
      </c>
      <c r="C127" s="12" t="s">
        <v>175</v>
      </c>
      <c r="D127" s="41">
        <v>4</v>
      </c>
      <c r="E127" s="41">
        <f t="shared" si="53"/>
        <v>2</v>
      </c>
      <c r="F127" s="41">
        <f t="shared" si="54"/>
        <v>0.8</v>
      </c>
      <c r="G127" s="41">
        <f t="shared" si="42"/>
        <v>4.8</v>
      </c>
      <c r="H127" s="41">
        <f t="shared" si="55"/>
        <v>80</v>
      </c>
      <c r="I127" s="41">
        <f t="shared" si="43"/>
        <v>4</v>
      </c>
      <c r="J127" s="41" t="s">
        <v>232</v>
      </c>
      <c r="K127" s="41">
        <f t="shared" si="44"/>
        <v>4</v>
      </c>
      <c r="L127" s="41">
        <v>7</v>
      </c>
      <c r="M127" s="41">
        <f t="shared" si="45"/>
        <v>10</v>
      </c>
      <c r="N127" s="41">
        <v>1</v>
      </c>
      <c r="O127" s="41">
        <f t="shared" si="46"/>
        <v>9.5</v>
      </c>
      <c r="P127" s="41">
        <f t="shared" si="47"/>
        <v>9.5</v>
      </c>
      <c r="Q127" s="41">
        <v>8</v>
      </c>
      <c r="R127" s="41">
        <f t="shared" si="48"/>
        <v>2.6666666666666665</v>
      </c>
      <c r="S127" s="41">
        <f t="shared" si="49"/>
        <v>4</v>
      </c>
      <c r="T127" s="38">
        <f t="shared" si="50"/>
        <v>4</v>
      </c>
      <c r="U127" s="38">
        <f t="shared" si="51"/>
        <v>21.5</v>
      </c>
      <c r="V127" s="38">
        <v>22</v>
      </c>
      <c r="W127" s="41" t="str">
        <f t="shared" si="52"/>
        <v>P</v>
      </c>
      <c r="X127">
        <v>22</v>
      </c>
    </row>
    <row r="128" spans="1:24" x14ac:dyDescent="0.25">
      <c r="A128" s="36">
        <v>93</v>
      </c>
      <c r="B128" s="19" t="s">
        <v>176</v>
      </c>
      <c r="C128" s="12" t="s">
        <v>177</v>
      </c>
      <c r="D128" s="41">
        <v>2</v>
      </c>
      <c r="E128" s="41">
        <f t="shared" si="53"/>
        <v>4</v>
      </c>
      <c r="F128" s="41">
        <f t="shared" si="54"/>
        <v>1.6</v>
      </c>
      <c r="G128" s="41">
        <f t="shared" si="42"/>
        <v>3.6</v>
      </c>
      <c r="H128" s="41">
        <f t="shared" si="55"/>
        <v>60</v>
      </c>
      <c r="I128" s="41">
        <f t="shared" si="43"/>
        <v>2</v>
      </c>
      <c r="J128" s="41" t="s">
        <v>231</v>
      </c>
      <c r="K128" s="41">
        <f t="shared" si="44"/>
        <v>3</v>
      </c>
      <c r="L128" s="41">
        <v>0</v>
      </c>
      <c r="M128" s="41">
        <f t="shared" si="45"/>
        <v>0</v>
      </c>
      <c r="N128" s="41">
        <v>0</v>
      </c>
      <c r="O128" s="41">
        <f t="shared" si="46"/>
        <v>0</v>
      </c>
      <c r="P128" s="41">
        <f t="shared" si="47"/>
        <v>0</v>
      </c>
      <c r="Q128" s="41">
        <v>0</v>
      </c>
      <c r="R128" s="41">
        <f t="shared" si="48"/>
        <v>0</v>
      </c>
      <c r="S128" s="41">
        <f t="shared" si="49"/>
        <v>0</v>
      </c>
      <c r="T128" s="38">
        <f t="shared" si="50"/>
        <v>0</v>
      </c>
      <c r="U128" s="38">
        <f t="shared" si="51"/>
        <v>5</v>
      </c>
      <c r="V128" s="38"/>
      <c r="W128" s="41" t="str">
        <f t="shared" si="52"/>
        <v>F</v>
      </c>
    </row>
    <row r="129" spans="1:24" x14ac:dyDescent="0.25">
      <c r="A129" s="36">
        <v>94</v>
      </c>
      <c r="B129" s="19" t="s">
        <v>178</v>
      </c>
      <c r="C129" s="12" t="s">
        <v>179</v>
      </c>
      <c r="D129" s="41">
        <v>5</v>
      </c>
      <c r="E129" s="41">
        <f t="shared" si="53"/>
        <v>1</v>
      </c>
      <c r="F129" s="41">
        <f t="shared" si="54"/>
        <v>0.4</v>
      </c>
      <c r="G129" s="41">
        <f t="shared" si="42"/>
        <v>5.4</v>
      </c>
      <c r="H129" s="41">
        <f t="shared" si="55"/>
        <v>90</v>
      </c>
      <c r="I129" s="41">
        <f t="shared" si="43"/>
        <v>5</v>
      </c>
      <c r="J129" s="41" t="s">
        <v>232</v>
      </c>
      <c r="K129" s="41">
        <f t="shared" si="44"/>
        <v>4</v>
      </c>
      <c r="L129" s="41">
        <v>0</v>
      </c>
      <c r="M129" s="41">
        <f t="shared" si="45"/>
        <v>0</v>
      </c>
      <c r="N129" s="41">
        <v>0</v>
      </c>
      <c r="O129" s="41">
        <f t="shared" si="46"/>
        <v>0</v>
      </c>
      <c r="P129" s="41">
        <f t="shared" si="47"/>
        <v>0</v>
      </c>
      <c r="Q129" s="41">
        <v>6</v>
      </c>
      <c r="R129" s="41">
        <f t="shared" si="48"/>
        <v>2</v>
      </c>
      <c r="S129" s="41">
        <f t="shared" si="49"/>
        <v>3</v>
      </c>
      <c r="T129" s="38">
        <f t="shared" si="50"/>
        <v>3</v>
      </c>
      <c r="U129" s="38">
        <f t="shared" si="51"/>
        <v>12</v>
      </c>
      <c r="V129" s="38">
        <v>15</v>
      </c>
      <c r="W129" s="41" t="str">
        <f t="shared" si="52"/>
        <v>P</v>
      </c>
      <c r="X129">
        <v>15</v>
      </c>
    </row>
    <row r="130" spans="1:24" x14ac:dyDescent="0.25">
      <c r="A130" s="36">
        <v>95</v>
      </c>
      <c r="B130" s="19" t="s">
        <v>180</v>
      </c>
      <c r="C130" s="12" t="s">
        <v>181</v>
      </c>
      <c r="D130" s="41">
        <v>6</v>
      </c>
      <c r="E130" s="41">
        <f t="shared" si="53"/>
        <v>0</v>
      </c>
      <c r="F130" s="41">
        <f t="shared" si="54"/>
        <v>0</v>
      </c>
      <c r="G130" s="41">
        <f t="shared" si="42"/>
        <v>6</v>
      </c>
      <c r="H130" s="41">
        <f t="shared" si="55"/>
        <v>100</v>
      </c>
      <c r="I130" s="41">
        <f t="shared" si="43"/>
        <v>5</v>
      </c>
      <c r="J130" s="41" t="s">
        <v>232</v>
      </c>
      <c r="K130" s="41">
        <f t="shared" si="44"/>
        <v>4</v>
      </c>
      <c r="L130" s="41">
        <v>7</v>
      </c>
      <c r="M130" s="41">
        <f t="shared" si="45"/>
        <v>10</v>
      </c>
      <c r="N130" s="41">
        <v>0</v>
      </c>
      <c r="O130" s="41">
        <f t="shared" si="46"/>
        <v>10</v>
      </c>
      <c r="P130" s="41">
        <f t="shared" si="47"/>
        <v>10</v>
      </c>
      <c r="Q130" s="41">
        <v>7</v>
      </c>
      <c r="R130" s="41">
        <f t="shared" si="48"/>
        <v>2.3333333333333335</v>
      </c>
      <c r="S130" s="41">
        <f t="shared" si="49"/>
        <v>3.5</v>
      </c>
      <c r="T130" s="38">
        <f t="shared" si="50"/>
        <v>3.5</v>
      </c>
      <c r="U130" s="38">
        <f t="shared" si="51"/>
        <v>22.5</v>
      </c>
      <c r="V130" s="38">
        <v>23</v>
      </c>
      <c r="W130" s="41" t="str">
        <f t="shared" si="52"/>
        <v>P</v>
      </c>
    </row>
    <row r="131" spans="1:24" x14ac:dyDescent="0.25">
      <c r="A131" s="74" t="s">
        <v>197</v>
      </c>
      <c r="B131" s="75"/>
      <c r="C131" s="76" t="s">
        <v>198</v>
      </c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</row>
    <row r="132" spans="1:24" x14ac:dyDescent="0.25">
      <c r="A132" s="9"/>
      <c r="B132" s="10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</row>
  </sheetData>
  <mergeCells count="122">
    <mergeCell ref="P5:P7"/>
    <mergeCell ref="U4:U6"/>
    <mergeCell ref="W4:W7"/>
    <mergeCell ref="D5:D6"/>
    <mergeCell ref="F5:F6"/>
    <mergeCell ref="G5:G6"/>
    <mergeCell ref="H5:H6"/>
    <mergeCell ref="I5:I6"/>
    <mergeCell ref="A1:W1"/>
    <mergeCell ref="A2:W2"/>
    <mergeCell ref="A3:C3"/>
    <mergeCell ref="A4:A7"/>
    <mergeCell ref="B4:B7"/>
    <mergeCell ref="C4:C7"/>
    <mergeCell ref="D4:I4"/>
    <mergeCell ref="L4:P4"/>
    <mergeCell ref="V4:V6"/>
    <mergeCell ref="P39:P41"/>
    <mergeCell ref="Q39:Q40"/>
    <mergeCell ref="Q4:T4"/>
    <mergeCell ref="J4:K4"/>
    <mergeCell ref="J5:J6"/>
    <mergeCell ref="K5:K6"/>
    <mergeCell ref="L5:L6"/>
    <mergeCell ref="A35:W35"/>
    <mergeCell ref="A131:B131"/>
    <mergeCell ref="C131:W132"/>
    <mergeCell ref="E5:E6"/>
    <mergeCell ref="N6:N7"/>
    <mergeCell ref="A36:W36"/>
    <mergeCell ref="A37:C37"/>
    <mergeCell ref="A38:A41"/>
    <mergeCell ref="B38:B41"/>
    <mergeCell ref="S71:S72"/>
    <mergeCell ref="T71:T72"/>
    <mergeCell ref="R5:R6"/>
    <mergeCell ref="S5:S6"/>
    <mergeCell ref="T5:T6"/>
    <mergeCell ref="Q5:Q6"/>
    <mergeCell ref="M5:M6"/>
    <mergeCell ref="O5:O7"/>
    <mergeCell ref="R39:R40"/>
    <mergeCell ref="S39:S40"/>
    <mergeCell ref="T39:T40"/>
    <mergeCell ref="N40:N41"/>
    <mergeCell ref="A67:W67"/>
    <mergeCell ref="A68:W68"/>
    <mergeCell ref="W38:W41"/>
    <mergeCell ref="D39:D40"/>
    <mergeCell ref="E39:E40"/>
    <mergeCell ref="F39:F40"/>
    <mergeCell ref="G39:G40"/>
    <mergeCell ref="H39:H40"/>
    <mergeCell ref="I39:I40"/>
    <mergeCell ref="J39:J40"/>
    <mergeCell ref="K39:K40"/>
    <mergeCell ref="L39:L40"/>
    <mergeCell ref="C38:C41"/>
    <mergeCell ref="D38:I38"/>
    <mergeCell ref="J38:K38"/>
    <mergeCell ref="L38:P38"/>
    <mergeCell ref="Q38:T38"/>
    <mergeCell ref="U38:U40"/>
    <mergeCell ref="M39:M40"/>
    <mergeCell ref="O39:O41"/>
    <mergeCell ref="T107:T108"/>
    <mergeCell ref="N108:N109"/>
    <mergeCell ref="L107:L108"/>
    <mergeCell ref="M107:M108"/>
    <mergeCell ref="Q70:T70"/>
    <mergeCell ref="A103:W103"/>
    <mergeCell ref="A69:C69"/>
    <mergeCell ref="A70:A73"/>
    <mergeCell ref="B70:B73"/>
    <mergeCell ref="C70:C73"/>
    <mergeCell ref="D70:I70"/>
    <mergeCell ref="J70:K70"/>
    <mergeCell ref="J71:J72"/>
    <mergeCell ref="K71:K72"/>
    <mergeCell ref="L71:L72"/>
    <mergeCell ref="L70:P70"/>
    <mergeCell ref="U70:U72"/>
    <mergeCell ref="W70:W73"/>
    <mergeCell ref="D71:D72"/>
    <mergeCell ref="E71:E72"/>
    <mergeCell ref="F71:F72"/>
    <mergeCell ref="G71:G72"/>
    <mergeCell ref="H71:H72"/>
    <mergeCell ref="I71:I72"/>
    <mergeCell ref="H107:H108"/>
    <mergeCell ref="I107:I108"/>
    <mergeCell ref="J107:J108"/>
    <mergeCell ref="O107:O109"/>
    <mergeCell ref="P107:P109"/>
    <mergeCell ref="Q107:Q108"/>
    <mergeCell ref="R107:R108"/>
    <mergeCell ref="K107:K108"/>
    <mergeCell ref="S107:S108"/>
    <mergeCell ref="V38:V40"/>
    <mergeCell ref="V70:V72"/>
    <mergeCell ref="V106:V108"/>
    <mergeCell ref="M71:M72"/>
    <mergeCell ref="O71:O73"/>
    <mergeCell ref="P71:P73"/>
    <mergeCell ref="Q71:Q72"/>
    <mergeCell ref="R71:R72"/>
    <mergeCell ref="N72:N73"/>
    <mergeCell ref="A104:W104"/>
    <mergeCell ref="A105:C105"/>
    <mergeCell ref="A106:A109"/>
    <mergeCell ref="B106:B109"/>
    <mergeCell ref="C106:C109"/>
    <mergeCell ref="D106:I106"/>
    <mergeCell ref="J106:K106"/>
    <mergeCell ref="L106:P106"/>
    <mergeCell ref="Q106:T106"/>
    <mergeCell ref="U106:U108"/>
    <mergeCell ref="W106:W109"/>
    <mergeCell ref="D107:D108"/>
    <mergeCell ref="E107:E108"/>
    <mergeCell ref="F107:F108"/>
    <mergeCell ref="G107:G10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2073 Theory</vt:lpstr>
      <vt:lpstr>2073 Practical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PRO-COM-29</dc:creator>
  <cp:lastModifiedBy>saurav</cp:lastModifiedBy>
  <cp:lastPrinted>2018-08-05T04:57:35Z</cp:lastPrinted>
  <dcterms:created xsi:type="dcterms:W3CDTF">2015-03-14T06:55:30Z</dcterms:created>
  <dcterms:modified xsi:type="dcterms:W3CDTF">2019-03-08T05:23:46Z</dcterms:modified>
</cp:coreProperties>
</file>