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ownloads\"/>
    </mc:Choice>
  </mc:AlternateContent>
  <xr:revisionPtr revIDLastSave="0" documentId="13_ncr:1_{23F5589D-5EE0-462F-AED9-95CD6E96E5F3}" xr6:coauthVersionLast="47" xr6:coauthVersionMax="47" xr10:uidLastSave="{00000000-0000-0000-0000-000000000000}"/>
  <bookViews>
    <workbookView xWindow="-108" yWindow="-108" windowWidth="23256" windowHeight="12456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2" i="2"/>
  <c r="L3" i="2" a="1"/>
  <c r="L3" i="2" s="1"/>
  <c r="L4" i="2" a="1"/>
  <c r="L4" i="2" s="1"/>
  <c r="L5" i="2" a="1"/>
  <c r="L5" i="2" s="1"/>
  <c r="L6" i="2" a="1"/>
  <c r="L6" i="2"/>
  <c r="L7" i="2" a="1"/>
  <c r="L7" i="2" s="1"/>
  <c r="L8" i="2" a="1"/>
  <c r="L8" i="2"/>
  <c r="L9" i="2" a="1"/>
  <c r="L9" i="2"/>
  <c r="L10" i="2" a="1"/>
  <c r="L10" i="2"/>
  <c r="L11" i="2" a="1"/>
  <c r="L11" i="2" s="1"/>
  <c r="L12" i="2" a="1"/>
  <c r="L12" i="2" s="1"/>
  <c r="L13" i="2" a="1"/>
  <c r="L13" i="2" s="1"/>
  <c r="L14" i="2" a="1"/>
  <c r="L14" i="2"/>
  <c r="L15" i="2" a="1"/>
  <c r="L15" i="2"/>
  <c r="L16" i="2" a="1"/>
  <c r="L16" i="2" s="1"/>
  <c r="L17" i="2" a="1"/>
  <c r="L17" i="2"/>
  <c r="L18" i="2" a="1"/>
  <c r="L18" i="2"/>
  <c r="L19" i="2" a="1"/>
  <c r="L19" i="2"/>
  <c r="L20" i="2" a="1"/>
  <c r="L20" i="2"/>
  <c r="L21" i="2" a="1"/>
  <c r="L21" i="2" s="1"/>
  <c r="L22" i="2" a="1"/>
  <c r="L22" i="2" s="1"/>
  <c r="L23" i="2" a="1"/>
  <c r="L23" i="2" s="1"/>
  <c r="L24" i="2" a="1"/>
  <c r="L24" i="2"/>
  <c r="L25" i="2" a="1"/>
  <c r="L25" i="2"/>
  <c r="L26" i="2" a="1"/>
  <c r="L26" i="2"/>
  <c r="L27" i="2" a="1"/>
  <c r="L27" i="2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/>
  <c r="L34" i="2" a="1"/>
  <c r="L34" i="2"/>
  <c r="L35" i="2" a="1"/>
  <c r="L35" i="2"/>
  <c r="L36" i="2" a="1"/>
  <c r="L36" i="2"/>
  <c r="L37" i="2" a="1"/>
  <c r="L37" i="2" s="1"/>
  <c r="L38" i="2" a="1"/>
  <c r="L38" i="2"/>
  <c r="L39" i="2" a="1"/>
  <c r="L39" i="2" s="1"/>
  <c r="L40" i="2" a="1"/>
  <c r="L40" i="2"/>
  <c r="L41" i="2" a="1"/>
  <c r="L41" i="2"/>
  <c r="L42" i="2" a="1"/>
  <c r="L42" i="2" s="1"/>
  <c r="L43" i="2" a="1"/>
  <c r="L43" i="2"/>
  <c r="L44" i="2" a="1"/>
  <c r="L44" i="2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/>
  <c r="L51" i="2" a="1"/>
  <c r="L51" i="2"/>
  <c r="L52" i="2" a="1"/>
  <c r="L52" i="2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/>
  <c r="L60" i="2" a="1"/>
  <c r="L60" i="2"/>
  <c r="L61" i="2" a="1"/>
  <c r="L61" i="2" s="1"/>
  <c r="L62" i="2" a="1"/>
  <c r="L62" i="2"/>
  <c r="L63" i="2" a="1"/>
  <c r="L63" i="2"/>
  <c r="L64" i="2" a="1"/>
  <c r="L64" i="2"/>
  <c r="L65" i="2" a="1"/>
  <c r="L65" i="2" s="1"/>
  <c r="L66" i="2" a="1"/>
  <c r="L66" i="2"/>
  <c r="L67" i="2" a="1"/>
  <c r="L67" i="2"/>
  <c r="L68" i="2" a="1"/>
  <c r="L68" i="2" s="1"/>
  <c r="L69" i="2" a="1"/>
  <c r="L69" i="2" s="1"/>
  <c r="L70" i="2" a="1"/>
  <c r="L70" i="2"/>
  <c r="L71" i="2" a="1"/>
  <c r="L71" i="2" s="1"/>
  <c r="L72" i="2" a="1"/>
  <c r="L72" i="2"/>
  <c r="L73" i="2" a="1"/>
  <c r="L73" i="2"/>
  <c r="L74" i="2" a="1"/>
  <c r="L74" i="2" s="1"/>
  <c r="L75" i="2" a="1"/>
  <c r="L75" i="2"/>
  <c r="L76" i="2" a="1"/>
  <c r="L76" i="2"/>
  <c r="L77" i="2" a="1"/>
  <c r="L77" i="2" s="1"/>
  <c r="L78" i="2" a="1"/>
  <c r="L78" i="2"/>
  <c r="L79" i="2" a="1"/>
  <c r="L79" i="2"/>
  <c r="L80" i="2" a="1"/>
  <c r="L80" i="2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/>
  <c r="L88" i="2" a="1"/>
  <c r="L88" i="2" s="1"/>
  <c r="L89" i="2" a="1"/>
  <c r="L89" i="2"/>
  <c r="L90" i="2" a="1"/>
  <c r="L90" i="2" s="1"/>
  <c r="L91" i="2" a="1"/>
  <c r="L91" i="2" s="1"/>
  <c r="L92" i="2" a="1"/>
  <c r="L92" i="2" s="1"/>
  <c r="L93" i="2" a="1"/>
  <c r="L93" i="2" s="1"/>
  <c r="L94" i="2" a="1"/>
  <c r="L94" i="2"/>
  <c r="L95" i="2" a="1"/>
  <c r="L95" i="2" s="1"/>
  <c r="L96" i="2" a="1"/>
  <c r="L96" i="2"/>
  <c r="L97" i="2" a="1"/>
  <c r="L97" i="2"/>
  <c r="L98" i="2" a="1"/>
  <c r="L98" i="2"/>
  <c r="L99" i="2" a="1"/>
  <c r="L99" i="2"/>
  <c r="L100" i="2" a="1"/>
  <c r="L100" i="2" s="1"/>
  <c r="L101" i="2" a="1"/>
  <c r="L101" i="2" s="1"/>
  <c r="L2" i="2" a="1"/>
  <c r="L2" i="2" s="1"/>
  <c r="K3" i="2" a="1"/>
  <c r="K3" i="2"/>
  <c r="K4" i="2" a="1"/>
  <c r="K4" i="2" s="1"/>
  <c r="K5" i="2" a="1"/>
  <c r="K5" i="2" s="1"/>
  <c r="K6" i="2" a="1"/>
  <c r="K6" i="2" s="1"/>
  <c r="K7" i="2" a="1"/>
  <c r="K7" i="2"/>
  <c r="K8" i="2" a="1"/>
  <c r="K8" i="2" s="1"/>
  <c r="K9" i="2" a="1"/>
  <c r="K9" i="2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/>
  <c r="K74" i="2" a="1"/>
  <c r="K74" i="2" s="1"/>
  <c r="K75" i="2" a="1"/>
  <c r="K75" i="2" s="1"/>
  <c r="K76" i="2" a="1"/>
  <c r="K76" i="2"/>
  <c r="K77" i="2" a="1"/>
  <c r="K77" i="2" s="1"/>
  <c r="K78" i="2" a="1"/>
  <c r="K78" i="2"/>
  <c r="K79" i="2" a="1"/>
  <c r="K79" i="2" s="1"/>
  <c r="K80" i="2" a="1"/>
  <c r="K80" i="2" s="1"/>
  <c r="K81" i="2" a="1"/>
  <c r="K81" i="2" s="1"/>
  <c r="K82" i="2" a="1"/>
  <c r="K82" i="2" s="1"/>
  <c r="K83" i="2" a="1"/>
  <c r="K83" i="2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/>
  <c r="K98" i="2" a="1"/>
  <c r="K98" i="2" s="1"/>
  <c r="K99" i="2" a="1"/>
  <c r="K99" i="2" s="1"/>
  <c r="K100" i="2" a="1"/>
  <c r="K100" i="2" s="1"/>
  <c r="K101" i="2" a="1"/>
  <c r="K101" i="2" s="1"/>
  <c r="J3" i="2" a="1"/>
  <c r="J3" i="2"/>
  <c r="J4" i="2" a="1"/>
  <c r="J4" i="2" s="1"/>
  <c r="J5" i="2" a="1"/>
  <c r="J5" i="2" s="1"/>
  <c r="J6" i="2" a="1"/>
  <c r="J6" i="2" s="1"/>
  <c r="J7" i="2" a="1"/>
  <c r="J7" i="2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/>
  <c r="J17" i="2" a="1"/>
  <c r="J17" i="2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/>
  <c r="J47" i="2" a="1"/>
  <c r="J47" i="2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/>
  <c r="J65" i="2" a="1"/>
  <c r="J65" i="2" s="1"/>
  <c r="J66" i="2" a="1"/>
  <c r="J66" i="2" s="1"/>
  <c r="J67" i="2" a="1"/>
  <c r="J67" i="2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/>
  <c r="J87" i="2" a="1"/>
  <c r="J87" i="2" s="1"/>
  <c r="J88" i="2" a="1"/>
  <c r="J88" i="2" s="1"/>
  <c r="J89" i="2" a="1"/>
  <c r="J89" i="2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/>
  <c r="J96" i="2" a="1"/>
  <c r="J96" i="2" s="1"/>
  <c r="J97" i="2" a="1"/>
  <c r="J97" i="2" s="1"/>
  <c r="J98" i="2" a="1"/>
  <c r="J98" i="2"/>
  <c r="J99" i="2" a="1"/>
  <c r="J99" i="2" s="1"/>
  <c r="J100" i="2" a="1"/>
  <c r="J100" i="2" s="1"/>
  <c r="J101" i="2" a="1"/>
  <c r="J101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/>
  <c r="I72" i="2" a="1"/>
  <c r="I72" i="2" s="1"/>
  <c r="I73" i="2" a="1"/>
  <c r="I73" i="2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/>
  <c r="I96" i="2" a="1"/>
  <c r="I96" i="2" s="1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/>
  <c r="G33" i="2" a="1"/>
  <c r="G33" i="2" s="1"/>
  <c r="G34" i="2" a="1"/>
  <c r="G34" i="2" s="1"/>
  <c r="G35" i="2" a="1"/>
  <c r="G35" i="2" s="1"/>
  <c r="G36" i="2" a="1"/>
  <c r="G36" i="2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F10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<sst xmlns="http://schemas.openxmlformats.org/spreadsheetml/2006/main" count="59" uniqueCount="45">
  <si>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</si>
  <si>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</si>
  <si>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</si>
  <si>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</si>
  <si>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</si>
  <si>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</si>
  <si>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</si>
  <si>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</si>
  <si>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</si>
  <si>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</si>
  <si>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</si>
  <si>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</si>
  <si>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</si>
  <si>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</si>
  <si>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</si>
  <si>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</si>
  <si>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</si>
  <si>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</si>
  <si>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</si>
  <si>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</si>
  <si>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</si>
  <si>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</si>
  <si>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</si>
  <si>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</si>
  <si>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</si>
  <si>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</si>
  <si>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price (in INR)</t>
  </si>
  <si>
    <t>Not Available</t>
  </si>
  <si>
    <t>Apple</t>
  </si>
  <si>
    <t>Cheese</t>
  </si>
  <si>
    <t>Donut</t>
  </si>
  <si>
    <t>Grapefruit</t>
  </si>
  <si>
    <t>Hamburger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</si>
  <si>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</si>
  <si>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</si>
  <si>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</si>
  <si>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</si>
  <si>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</si>
  <si>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</si>
  <si>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</si>
  <si>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</si>
  <si>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</si>
  <si>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</si>
  <si>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Customer Name</t>
  </si>
  <si>
    <t>Total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</si>
</sst>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M101" totalsRowShown="0">
  <autoFilter ref="A1:M101" xr:uid="{7801ABE5-643D-4939-9FE2-19277109C76B}"/>
  <tableColumns count="13">
    <tableColumn id="1" xr3:uid="{E637DD82-5867-4120-82B7-564EDB606FFB}" name="order_id" dataDxfId="18"/>
    <tableColumn id="2" xr3:uid="{F1A125B6-CF20-48BE-953E-2C5DA10FEFAA}" name="date" dataDxfId="17"/>
    <tableColumn id="3" xr3:uid="{E03D5681-C661-4886-952B-8DFCA6D4A2D6}" name="customer_id" dataDxfId="16"/>
    <tableColumn id="4" xr3:uid="{38E65C09-171B-488B-B7F3-59854A07D30B}" name="product_id" dataDxfId="15"/>
    <tableColumn id="7" xr3:uid="{4CA81E9E-D711-4EBE-8E36-05D0190C1F84}" name="qty" dataDxfId="14"/>
    <tableColumn id="5" xr3:uid="{B06A8D83-A05F-404D-9B37-4556305C8FFC}" name="Customer Name" dataDxfId="7">
      <calculatedColumnFormula>VLOOKUP(orders[[#This Row],[customer_id]],customers[#All],2,0)</calculatedColumnFormula>
    </tableColumn>
    <tableColumn id="27" xr3:uid="{61D67FAA-423E-4B7A-B491-E3B27B0CA0F9}" name="product_name" dataDxfId="6">
      <calculatedColumnFormula array="1">INDEX(products[],MATCH(orders[[#This Row],[product_id]:[product_id]],products[[product_id]:[product_id]],0),MATCH(orders[[#Headers],[product_name]],products[#Headers],0))</calculatedColumnFormula>
    </tableColumn>
    <tableColumn id="28" xr3:uid="{777BAD91-0D91-4F84-8ADE-4C79B095FE35}" name="calories" dataDxfId="5">
      <calculatedColumnFormula array="1">INDEX(products[],MATCH(orders[[#This Row],[product_id]:[product_id]],products[[product_id]:[product_id]],0),MATCH(orders[[#Headers],[calories]],products[#Headers],0))</calculatedColumnFormula>
    </tableColumn>
    <tableColumn id="29" xr3:uid="{2BB21961-EDF7-494F-8414-27AD470830AF}" name="protein" dataDxfId="4">
      <calculatedColumnFormula array="1">INDEX(products[],MATCH(orders[[#This Row],[product_id]:[product_id]],products[[product_id]:[product_id]],0),MATCH(orders[[#Headers],[protein]],products[#Headers],0))</calculatedColumnFormula>
    </tableColumn>
    <tableColumn id="30" xr3:uid="{5D65BBB2-64B2-465B-9115-5723EA47D86D}" name="carbs" dataDxfId="3">
      <calculatedColumnFormula array="1">INDEX(products[],MATCH(orders[[#This Row],[product_id]:[product_id]],products[[product_id]:[product_id]],0),MATCH(orders[[#Headers],[carbs]],products[#Headers],0))</calculatedColumnFormula>
    </tableColumn>
    <tableColumn id="31" xr3:uid="{D7EF9767-042E-4355-8084-461FACD8BECA}" name="fat" dataDxfId="2">
      <calculatedColumnFormula array="1">INDEX(products[],MATCH(orders[[#This Row],[product_id]:[product_id]],products[[product_id]:[product_id]],0),MATCH(orders[[#Headers],[fat]],products[#Headers],0))</calculatedColumnFormula>
    </tableColumn>
    <tableColumn id="32" xr3:uid="{8C619024-88E2-4FA1-9886-FE4EF887B750}" name="price (in INR)" dataDxfId="1">
      <calculatedColumnFormula array="1">_xlfn.XLOOKUP(orders[[#This Row],[product_id]],products[[#All],[product_id]],products[[#All],[price (in INR)]],"Not Available",0)</calculatedColumnFormula>
    </tableColumn>
    <tableColumn id="33" xr3:uid="{682C9546-AD86-403D-A5C1-F73F7D9E1407}" name="Total Qty" dataDxfId="0">
      <calculatedColumnFormula>orders[[#This Row],[qty]]*orders[[#This Row],[price (in INR)]]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13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7" xr3:uid="{25EE7C65-B3E8-493D-900A-7541F75EF6F3}" name="price (in INR)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11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M106"/>
  <sheetViews>
    <sheetView tabSelected="1" workbookViewId="0">
      <selection activeCell="O16" sqref="O16"/>
    </sheetView>
  </sheetViews>
  <sheetFormatPr defaultRowHeight="14.4" x14ac:dyDescent="0.3"/>
  <cols>
    <col min="1" max="1" width="19" style="2" customWidth="1"/>
    <col min="2" max="2" width="14.88671875" style="1" customWidth="1"/>
    <col min="3" max="3" width="13.44140625" style="2" customWidth="1"/>
    <col min="4" max="4" width="13.44140625" style="3" customWidth="1"/>
    <col min="5" max="5" width="13.44140625" customWidth="1"/>
    <col min="6" max="6" width="16.88671875" bestFit="1" customWidth="1"/>
    <col min="7" max="7" width="8.88671875" style="4"/>
    <col min="12" max="12" width="14.109375" bestFit="1" customWidth="1"/>
    <col min="13" max="13" width="10.88671875" bestFit="1" customWidth="1"/>
  </cols>
  <sheetData>
    <row r="1" spans="1:13" x14ac:dyDescent="0.3">
      <c r="A1" s="2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26</v>
      </c>
      <c r="M1" t="s">
        <v>44</v>
      </c>
    </row>
    <row r="2" spans="1:13" x14ac:dyDescent="0.3">
      <c r="A2" s="2">
        <v>1125</v>
      </c>
      <c r="B2" s="1">
        <v>44958</v>
      </c>
      <c r="C2" s="2">
        <v>11</v>
      </c>
      <c r="D2" s="2">
        <v>704</v>
      </c>
      <c r="E2">
        <v>6</v>
      </c>
      <c r="F2" s="2" t="str">
        <f>VLOOKUP(orders[[#This Row],[customer_id]],customers[#All],2,0)</f>
        <v>anthony</v>
      </c>
      <c r="G2" s="4" t="str" cm="1">
        <f t="array" ref="G2">INDEX(products[],MATCH(orders[[#This Row],[product_id]:[product_id]],products[[product_id]:[product_id]],0),MATCH(orders[[#Headers],[product_name]],products[#Headers],0))</f>
        <v>Eggs</v>
      </c>
      <c r="H2" s="4" cm="1">
        <f t="array" ref="H2">INDEX(products[],MATCH(orders[[#This Row],[product_id]:[product_id]],products[[product_id]:[product_id]],0),MATCH(orders[[#Headers],[calories]],products[#Headers],0))</f>
        <v>155</v>
      </c>
      <c r="I2" s="4" cm="1">
        <f t="array" ref="I2">INDEX(products[],MATCH(orders[[#This Row],[product_id]:[product_id]],products[[product_id]:[product_id]],0),MATCH(orders[[#Headers],[protein]],products[#Headers],0))</f>
        <v>12.58</v>
      </c>
      <c r="J2" s="4" cm="1">
        <f t="array" ref="J2">INDEX(products[],MATCH(orders[[#This Row],[product_id]:[product_id]],products[[product_id]:[product_id]],0),MATCH(orders[[#Headers],[carbs]],products[#Headers],0))</f>
        <v>0.77</v>
      </c>
      <c r="K2" s="4" cm="1">
        <f t="array" ref="K2">INDEX(products[],MATCH(orders[[#This Row],[product_id]:[product_id]],products[[product_id]:[product_id]],0),MATCH(orders[[#Headers],[fat]],products[#Headers],0))</f>
        <v>10.61</v>
      </c>
      <c r="L2" s="2" cm="1">
        <f t="array" ref="L2">_xlfn.XLOOKUP(orders[[#This Row],[product_id]],products[[#All],[product_id]],products[[#All],[price (in INR)]],"Not Available",0)</f>
        <v>65</v>
      </c>
      <c r="M2" s="2">
        <f>orders[[#This Row],[qty]]*orders[[#This Row],[price (in INR)]]</f>
        <v>390</v>
      </c>
    </row>
    <row r="3" spans="1:13" x14ac:dyDescent="0.3">
      <c r="A3" s="2">
        <v>1127</v>
      </c>
      <c r="B3" s="1">
        <v>44958</v>
      </c>
      <c r="C3" s="2">
        <v>19</v>
      </c>
      <c r="D3" s="2">
        <v>392</v>
      </c>
      <c r="E3">
        <v>2</v>
      </c>
      <c r="F3" s="2" t="str">
        <f>VLOOKUP(orders[[#This Row],[customer_id]],customers[#All],2,0)</f>
        <v>ahmed</v>
      </c>
      <c r="G3" s="4" t="str" cm="1">
        <f t="array" ref="G3">INDEX(products[],MATCH(orders[[#This Row],[product_id]:[product_id]],products[[product_id]:[product_id]],0),MATCH(orders[[#Headers],[product_name]],products[#Headers],0))</f>
        <v>Yogurt</v>
      </c>
      <c r="H3" s="4" cm="1">
        <f t="array" ref="H3">INDEX(products[],MATCH(orders[[#This Row],[product_id]:[product_id]],products[[product_id]:[product_id]],0),MATCH(orders[[#Headers],[calories]],products[#Headers],0))</f>
        <v>118</v>
      </c>
      <c r="I3" s="4" cm="1">
        <f t="array" ref="I3">INDEX(products[],MATCH(orders[[#This Row],[product_id]:[product_id]],products[[product_id]:[product_id]],0),MATCH(orders[[#Headers],[protein]],products[#Headers],0))</f>
        <v>6.38</v>
      </c>
      <c r="J3" s="4" cm="1">
        <f t="array" ref="J3">INDEX(products[],MATCH(orders[[#This Row],[product_id]:[product_id]],products[[product_id]:[product_id]],0),MATCH(orders[[#Headers],[carbs]],products[#Headers],0))</f>
        <v>14.02</v>
      </c>
      <c r="K3" s="4" cm="1">
        <f t="array" ref="K3">INDEX(products[],MATCH(orders[[#This Row],[product_id]:[product_id]],products[[product_id]:[product_id]],0),MATCH(orders[[#Headers],[fat]],products[#Headers],0))</f>
        <v>4.0999999999999996</v>
      </c>
      <c r="L3" s="2" cm="1">
        <f t="array" ref="L3">_xlfn.XLOOKUP(orders[[#This Row],[product_id]],products[[#All],[product_id]],products[[#All],[price (in INR)]],"Not Available",0)</f>
        <v>30</v>
      </c>
      <c r="M3" s="2">
        <f>orders[[#This Row],[qty]]*orders[[#This Row],[price (in INR)]]</f>
        <v>60</v>
      </c>
    </row>
    <row r="4" spans="1:13" x14ac:dyDescent="0.3">
      <c r="A4" s="2">
        <v>1152</v>
      </c>
      <c r="B4" s="1">
        <v>44958</v>
      </c>
      <c r="C4" s="2">
        <v>14</v>
      </c>
      <c r="D4" s="2">
        <v>646</v>
      </c>
      <c r="E4">
        <v>7</v>
      </c>
      <c r="F4" s="2" t="str">
        <f>VLOOKUP(orders[[#This Row],[customer_id]],customers[#All],2,0)</f>
        <v>ravi</v>
      </c>
      <c r="G4" s="4" t="str" cm="1">
        <f t="array" ref="G4">INDEX(products[],MATCH(orders[[#This Row],[product_id]:[product_id]],products[[product_id]:[product_id]],0),MATCH(orders[[#Headers],[product_name]],products[#Headers],0))</f>
        <v>Apple</v>
      </c>
      <c r="H4" s="4" cm="1">
        <f t="array" ref="H4">INDEX(products[],MATCH(orders[[#This Row],[product_id]:[product_id]],products[[product_id]:[product_id]],0),MATCH(orders[[#Headers],[calories]],products[#Headers],0))</f>
        <v>52</v>
      </c>
      <c r="I4" s="4" cm="1">
        <f t="array" ref="I4">INDEX(products[],MATCH(orders[[#This Row],[product_id]:[product_id]],products[[product_id]:[product_id]],0),MATCH(orders[[#Headers],[protein]],products[#Headers],0))</f>
        <v>0.26</v>
      </c>
      <c r="J4" s="4" cm="1">
        <f t="array" ref="J4">INDEX(products[],MATCH(orders[[#This Row],[product_id]:[product_id]],products[[product_id]:[product_id]],0),MATCH(orders[[#Headers],[carbs]],products[#Headers],0))</f>
        <v>13.8</v>
      </c>
      <c r="K4" s="4" cm="1">
        <f t="array" ref="K4">INDEX(products[],MATCH(orders[[#This Row],[product_id]:[product_id]],products[[product_id]:[product_id]],0),MATCH(orders[[#Headers],[fat]],products[#Headers],0))</f>
        <v>0.17</v>
      </c>
      <c r="L4" s="2" cm="1">
        <f t="array" ref="L4">_xlfn.XLOOKUP(orders[[#This Row],[product_id]],products[[#All],[product_id]],products[[#All],[price (in INR)]],"Not Available",0)</f>
        <v>200</v>
      </c>
      <c r="M4" s="2">
        <f>orders[[#This Row],[qty]]*orders[[#This Row],[price (in INR)]]</f>
        <v>1400</v>
      </c>
    </row>
    <row r="5" spans="1:13" x14ac:dyDescent="0.3">
      <c r="A5" s="2">
        <v>1153</v>
      </c>
      <c r="B5" s="1">
        <v>44958</v>
      </c>
      <c r="C5" s="2">
        <v>35</v>
      </c>
      <c r="D5" s="2">
        <v>294</v>
      </c>
      <c r="E5">
        <v>9</v>
      </c>
      <c r="F5" s="2" t="str">
        <f>VLOOKUP(orders[[#This Row],[customer_id]],customers[#All],2,0)</f>
        <v>mike</v>
      </c>
      <c r="G5" s="4" t="str" cm="1">
        <f t="array" ref="G5">INDEX(products[],MATCH(orders[[#This Row],[product_id]:[product_id]],products[[product_id]:[product_id]],0),MATCH(orders[[#Headers],[product_name]],products[#Headers],0))</f>
        <v>Rice</v>
      </c>
      <c r="H5" s="4" cm="1">
        <f t="array" ref="H5">INDEX(products[],MATCH(orders[[#This Row],[product_id]:[product_id]],products[[product_id]:[product_id]],0),MATCH(orders[[#Headers],[calories]],products[#Headers],0))</f>
        <v>130</v>
      </c>
      <c r="I5" s="4" cm="1">
        <f t="array" ref="I5">INDEX(products[],MATCH(orders[[#This Row],[product_id]:[product_id]],products[[product_id]:[product_id]],0),MATCH(orders[[#Headers],[protein]],products[#Headers],0))</f>
        <v>2.69</v>
      </c>
      <c r="J5" s="4" cm="1">
        <f t="array" ref="J5">INDEX(products[],MATCH(orders[[#This Row],[product_id]:[product_id]],products[[product_id]:[product_id]],0),MATCH(orders[[#Headers],[carbs]],products[#Headers],0))</f>
        <v>28.73</v>
      </c>
      <c r="K5" s="4" cm="1">
        <f t="array" ref="K5">INDEX(products[],MATCH(orders[[#This Row],[product_id]:[product_id]],products[[product_id]:[product_id]],0),MATCH(orders[[#Headers],[fat]],products[#Headers],0))</f>
        <v>0.28000000000000003</v>
      </c>
      <c r="L5" s="2" cm="1">
        <f t="array" ref="L5">_xlfn.XLOOKUP(orders[[#This Row],[product_id]],products[[#All],[product_id]],products[[#All],[price (in INR)]],"Not Available",0)</f>
        <v>80</v>
      </c>
      <c r="M5" s="2">
        <f>orders[[#This Row],[qty]]*orders[[#This Row],[price (in INR)]]</f>
        <v>720</v>
      </c>
    </row>
    <row r="6" spans="1:13" x14ac:dyDescent="0.3">
      <c r="A6" s="2">
        <v>1161</v>
      </c>
      <c r="B6" s="1">
        <v>44958</v>
      </c>
      <c r="C6" s="2">
        <v>35</v>
      </c>
      <c r="D6" s="2">
        <v>651</v>
      </c>
      <c r="E6">
        <v>6</v>
      </c>
      <c r="F6" s="2" t="str">
        <f>VLOOKUP(orders[[#This Row],[customer_id]],customers[#All],2,0)</f>
        <v>mike</v>
      </c>
      <c r="G6" s="4" t="str" cm="1">
        <f t="array" ref="G6">INDEX(products[],MATCH(orders[[#This Row],[product_id]:[product_id]],products[[product_id]:[product_id]],0),MATCH(orders[[#Headers],[product_name]],products[#Headers],0))</f>
        <v>Banana</v>
      </c>
      <c r="H6" s="4" cm="1">
        <f t="array" ref="H6">INDEX(products[],MATCH(orders[[#This Row],[product_id]:[product_id]],products[[product_id]:[product_id]],0),MATCH(orders[[#Headers],[calories]],products[#Headers],0))</f>
        <v>89</v>
      </c>
      <c r="I6" s="4" cm="1">
        <f t="array" ref="I6">INDEX(products[],MATCH(orders[[#This Row],[product_id]:[product_id]],products[[product_id]:[product_id]],0),MATCH(orders[[#Headers],[protein]],products[#Headers],0))</f>
        <v>1.0900000000000001</v>
      </c>
      <c r="J6" s="4" cm="1">
        <f t="array" ref="J6">INDEX(products[],MATCH(orders[[#This Row],[product_id]:[product_id]],products[[product_id]:[product_id]],0),MATCH(orders[[#Headers],[carbs]],products[#Headers],0))</f>
        <v>22.8</v>
      </c>
      <c r="K6" s="4" cm="1">
        <f t="array" ref="K6">INDEX(products[],MATCH(orders[[#This Row],[product_id]:[product_id]],products[[product_id]:[product_id]],0),MATCH(orders[[#Headers],[fat]],products[#Headers],0))</f>
        <v>0.33</v>
      </c>
      <c r="L6" s="2" cm="1">
        <f t="array" ref="L6">_xlfn.XLOOKUP(orders[[#This Row],[product_id]],products[[#All],[product_id]],products[[#All],[price (in INR)]],"Not Available",0)</f>
        <v>80</v>
      </c>
      <c r="M6" s="2">
        <f>orders[[#This Row],[qty]]*orders[[#This Row],[price (in INR)]]</f>
        <v>480</v>
      </c>
    </row>
    <row r="7" spans="1:13" x14ac:dyDescent="0.3">
      <c r="A7" s="2">
        <v>1163</v>
      </c>
      <c r="B7" s="1">
        <v>44959</v>
      </c>
      <c r="C7" s="2">
        <v>50</v>
      </c>
      <c r="D7" s="2">
        <v>646</v>
      </c>
      <c r="E7">
        <v>4</v>
      </c>
      <c r="F7" s="2" t="str">
        <f>VLOOKUP(orders[[#This Row],[customer_id]],customers[#All],2,0)</f>
        <v>bruce</v>
      </c>
      <c r="G7" s="4" t="str" cm="1">
        <f t="array" ref="G7">INDEX(products[],MATCH(orders[[#This Row],[product_id]:[product_id]],products[[product_id]:[product_id]],0),MATCH(orders[[#Headers],[product_name]],products[#Headers],0))</f>
        <v>Apple</v>
      </c>
      <c r="H7" s="4" cm="1">
        <f t="array" ref="H7">INDEX(products[],MATCH(orders[[#This Row],[product_id]:[product_id]],products[[product_id]:[product_id]],0),MATCH(orders[[#Headers],[calories]],products[#Headers],0))</f>
        <v>52</v>
      </c>
      <c r="I7" s="4" cm="1">
        <f t="array" ref="I7">INDEX(products[],MATCH(orders[[#This Row],[product_id]:[product_id]],products[[product_id]:[product_id]],0),MATCH(orders[[#Headers],[protein]],products[#Headers],0))</f>
        <v>0.26</v>
      </c>
      <c r="J7" s="4" cm="1">
        <f t="array" ref="J7">INDEX(products[],MATCH(orders[[#This Row],[product_id]:[product_id]],products[[product_id]:[product_id]],0),MATCH(orders[[#Headers],[carbs]],products[#Headers],0))</f>
        <v>13.8</v>
      </c>
      <c r="K7" s="4" cm="1">
        <f t="array" ref="K7">INDEX(products[],MATCH(orders[[#This Row],[product_id]:[product_id]],products[[product_id]:[product_id]],0),MATCH(orders[[#Headers],[fat]],products[#Headers],0))</f>
        <v>0.17</v>
      </c>
      <c r="L7" s="2" cm="1">
        <f t="array" ref="L7">_xlfn.XLOOKUP(orders[[#This Row],[product_id]],products[[#All],[product_id]],products[[#All],[price (in INR)]],"Not Available",0)</f>
        <v>200</v>
      </c>
      <c r="M7" s="2">
        <f>orders[[#This Row],[qty]]*orders[[#This Row],[price (in INR)]]</f>
        <v>800</v>
      </c>
    </row>
    <row r="8" spans="1:13" x14ac:dyDescent="0.3">
      <c r="A8" s="2">
        <v>1167</v>
      </c>
      <c r="B8" s="1">
        <v>44959</v>
      </c>
      <c r="C8" s="2">
        <v>35</v>
      </c>
      <c r="D8" s="2">
        <v>739</v>
      </c>
      <c r="E8">
        <v>9</v>
      </c>
      <c r="F8" s="2" t="str">
        <f>VLOOKUP(orders[[#This Row],[customer_id]],customers[#All],2,0)</f>
        <v>mike</v>
      </c>
      <c r="G8" s="4" t="str" cm="1">
        <f t="array" ref="G8">INDEX(products[],MATCH(orders[[#This Row],[product_id]:[product_id]],products[[product_id]:[product_id]],0),MATCH(orders[[#Headers],[product_name]],products[#Headers],0))</f>
        <v>Donut</v>
      </c>
      <c r="H8" s="4" cm="1">
        <f t="array" ref="H8">INDEX(products[],MATCH(orders[[#This Row],[product_id]:[product_id]],products[[product_id]:[product_id]],0),MATCH(orders[[#Headers],[calories]],products[#Headers],0))</f>
        <v>452</v>
      </c>
      <c r="I8" s="4" cm="1">
        <f t="array" ref="I8">INDEX(products[],MATCH(orders[[#This Row],[product_id]:[product_id]],products[[product_id]:[product_id]],0),MATCH(orders[[#Headers],[protein]],products[#Headers],0))</f>
        <v>4.09</v>
      </c>
      <c r="J8" s="4" cm="1">
        <f t="array" ref="J8">INDEX(products[],MATCH(orders[[#This Row],[product_id]:[product_id]],products[[product_id]:[product_id]],0),MATCH(orders[[#Headers],[carbs]],products[#Headers],0))</f>
        <v>50.44</v>
      </c>
      <c r="K8" s="4" cm="1">
        <f t="array" ref="K8">INDEX(products[],MATCH(orders[[#This Row],[product_id]:[product_id]],products[[product_id]:[product_id]],0),MATCH(orders[[#Headers],[fat]],products[#Headers],0))</f>
        <v>27.51</v>
      </c>
      <c r="L8" s="2" cm="1">
        <f t="array" ref="L8">_xlfn.XLOOKUP(orders[[#This Row],[product_id]],products[[#All],[product_id]],products[[#All],[price (in INR)]],"Not Available",0)</f>
        <v>40</v>
      </c>
      <c r="M8" s="2">
        <f>orders[[#This Row],[qty]]*orders[[#This Row],[price (in INR)]]</f>
        <v>360</v>
      </c>
    </row>
    <row r="9" spans="1:13" x14ac:dyDescent="0.3">
      <c r="A9" s="2">
        <v>1176</v>
      </c>
      <c r="B9" s="1">
        <v>44959</v>
      </c>
      <c r="C9" s="2">
        <v>11</v>
      </c>
      <c r="D9" s="2">
        <v>628</v>
      </c>
      <c r="E9">
        <v>5</v>
      </c>
      <c r="F9" s="2" t="str">
        <f>VLOOKUP(orders[[#This Row],[customer_id]],customers[#All],2,0)</f>
        <v>anthony</v>
      </c>
      <c r="G9" s="4" t="str" cm="1">
        <f t="array" ref="G9">INDEX(products[],MATCH(orders[[#This Row],[product_id]:[product_id]],products[[product_id]:[product_id]],0),MATCH(orders[[#Headers],[product_name]],products[#Headers],0))</f>
        <v>Fish</v>
      </c>
      <c r="H9" s="4" cm="1">
        <f t="array" ref="H9">INDEX(products[],MATCH(orders[[#This Row],[product_id]:[product_id]],products[[product_id]:[product_id]],0),MATCH(orders[[#Headers],[calories]],products[#Headers],0))</f>
        <v>206</v>
      </c>
      <c r="I9" s="4" cm="1">
        <f t="array" ref="I9">INDEX(products[],MATCH(orders[[#This Row],[product_id]:[product_id]],products[[product_id]:[product_id]],0),MATCH(orders[[#Headers],[protein]],products[#Headers],0))</f>
        <v>20.260000000000002</v>
      </c>
      <c r="J9" s="4" cm="1">
        <f t="array" ref="J9">INDEX(products[],MATCH(orders[[#This Row],[product_id]:[product_id]],products[[product_id]:[product_id]],0),MATCH(orders[[#Headers],[carbs]],products[#Headers],0))</f>
        <v>0</v>
      </c>
      <c r="K9" s="4" cm="1">
        <f t="array" ref="K9">INDEX(products[],MATCH(orders[[#This Row],[product_id]:[product_id]],products[[product_id]:[product_id]],0),MATCH(orders[[#Headers],[fat]],products[#Headers],0))</f>
        <v>13.92</v>
      </c>
      <c r="L9" s="2" cm="1">
        <f t="array" ref="L9">_xlfn.XLOOKUP(orders[[#This Row],[product_id]],products[[#All],[product_id]],products[[#All],[price (in INR)]],"Not Available",0)</f>
        <v>120</v>
      </c>
      <c r="M9" s="2">
        <f>orders[[#This Row],[qty]]*orders[[#This Row],[price (in INR)]]</f>
        <v>600</v>
      </c>
    </row>
    <row r="10" spans="1:13" x14ac:dyDescent="0.3">
      <c r="A10" s="2">
        <v>1183</v>
      </c>
      <c r="B10" s="1">
        <v>44959</v>
      </c>
      <c r="C10" s="2">
        <v>21</v>
      </c>
      <c r="D10" s="2">
        <v>163</v>
      </c>
      <c r="E10">
        <v>7</v>
      </c>
      <c r="F10" s="2" t="str">
        <f>VLOOKUP(orders[[#This Row],[customer_id]],customers[#All],2,0)</f>
        <v>lisa</v>
      </c>
      <c r="G10" s="4" t="str" cm="1">
        <f t="array" ref="G10">INDEX(products[],MATCH(orders[[#This Row],[product_id]:[product_id]],products[[product_id]:[product_id]],0),MATCH(orders[[#Headers],[product_name]],products[#Headers],0))</f>
        <v>Grape Juice</v>
      </c>
      <c r="H10" s="4" cm="1">
        <f t="array" ref="H10">INDEX(products[],MATCH(orders[[#This Row],[product_id]:[product_id]],products[[product_id]:[product_id]],0),MATCH(orders[[#Headers],[calories]],products[#Headers],0))</f>
        <v>152</v>
      </c>
      <c r="I10" s="4" cm="1">
        <f t="array" ref="I10">INDEX(products[],MATCH(orders[[#This Row],[product_id]:[product_id]],products[[product_id]:[product_id]],0),MATCH(orders[[#Headers],[protein]],products[#Headers],0))</f>
        <v>1.72</v>
      </c>
      <c r="J10" s="4" cm="1">
        <f t="array" ref="J10">INDEX(products[],MATCH(orders[[#This Row],[product_id]:[product_id]],products[[product_id]:[product_id]],0),MATCH(orders[[#Headers],[carbs]],products[#Headers],0))</f>
        <v>37.130000000000003</v>
      </c>
      <c r="K10" s="4" cm="1">
        <f t="array" ref="K10">INDEX(products[],MATCH(orders[[#This Row],[product_id]:[product_id]],products[[product_id]:[product_id]],0),MATCH(orders[[#Headers],[fat]],products[#Headers],0))</f>
        <v>0.37</v>
      </c>
      <c r="L10" s="2" cm="1">
        <f t="array" ref="L10">_xlfn.XLOOKUP(orders[[#This Row],[product_id]],products[[#All],[product_id]],products[[#All],[price (in INR)]],"Not Available",0)</f>
        <v>40</v>
      </c>
      <c r="M10" s="2">
        <f>orders[[#This Row],[qty]]*orders[[#This Row],[price (in INR)]]</f>
        <v>280</v>
      </c>
    </row>
    <row r="11" spans="1:13" x14ac:dyDescent="0.3">
      <c r="A11" s="2">
        <v>1187</v>
      </c>
      <c r="B11" s="1">
        <v>44959</v>
      </c>
      <c r="C11" s="2">
        <v>19</v>
      </c>
      <c r="D11" s="2">
        <v>594</v>
      </c>
      <c r="E11">
        <v>6</v>
      </c>
      <c r="F11" s="2" t="str">
        <f>VLOOKUP(orders[[#This Row],[customer_id]],customers[#All],2,0)</f>
        <v>ahmed</v>
      </c>
      <c r="G11" s="4" t="str" cm="1">
        <f t="array" ref="G11">INDEX(products[],MATCH(orders[[#This Row],[product_id]:[product_id]],products[[product_id]:[product_id]],0),MATCH(orders[[#Headers],[product_name]],products[#Headers],0))</f>
        <v>Chicken</v>
      </c>
      <c r="H11" s="4" cm="1">
        <f t="array" ref="H11">INDEX(products[],MATCH(orders[[#This Row],[product_id]:[product_id]],products[[product_id]:[product_id]],0),MATCH(orders[[#Headers],[calories]],products[#Headers],0))</f>
        <v>335</v>
      </c>
      <c r="I11" s="4" cm="1">
        <f t="array" ref="I11">INDEX(products[],MATCH(orders[[#This Row],[product_id]:[product_id]],products[[product_id]:[product_id]],0),MATCH(orders[[#Headers],[protein]],products[#Headers],0))</f>
        <v>31.02</v>
      </c>
      <c r="J11" s="4" cm="1">
        <f t="array" ref="J11">INDEX(products[],MATCH(orders[[#This Row],[product_id]:[product_id]],products[[product_id]:[product_id]],0),MATCH(orders[[#Headers],[carbs]],products[#Headers],0))</f>
        <v>0</v>
      </c>
      <c r="K11" s="4" cm="1">
        <f t="array" ref="K11">INDEX(products[],MATCH(orders[[#This Row],[product_id]:[product_id]],products[[product_id]:[product_id]],0),MATCH(orders[[#Headers],[fat]],products[#Headers],0))</f>
        <v>23.11</v>
      </c>
      <c r="L11" s="2" cm="1">
        <f t="array" ref="L11">_xlfn.XLOOKUP(orders[[#This Row],[product_id]],products[[#All],[product_id]],products[[#All],[price (in INR)]],"Not Available",0)</f>
        <v>250</v>
      </c>
      <c r="M11" s="2">
        <f>orders[[#This Row],[qty]]*orders[[#This Row],[price (in INR)]]</f>
        <v>1500</v>
      </c>
    </row>
    <row r="12" spans="1:13" x14ac:dyDescent="0.3">
      <c r="A12" s="2">
        <v>1193</v>
      </c>
      <c r="B12" s="1">
        <v>44960</v>
      </c>
      <c r="C12" s="2">
        <v>34</v>
      </c>
      <c r="D12" s="2">
        <v>651</v>
      </c>
      <c r="E12">
        <v>2</v>
      </c>
      <c r="F12" s="2" t="str">
        <f>VLOOKUP(orders[[#This Row],[customer_id]],customers[#All],2,0)</f>
        <v>jay</v>
      </c>
      <c r="G12" s="4" t="str" cm="1">
        <f t="array" ref="G12">INDEX(products[],MATCH(orders[[#This Row],[product_id]:[product_id]],products[[product_id]:[product_id]],0),MATCH(orders[[#Headers],[product_name]],products[#Headers],0))</f>
        <v>Banana</v>
      </c>
      <c r="H12" s="4" cm="1">
        <f t="array" ref="H12">INDEX(products[],MATCH(orders[[#This Row],[product_id]:[product_id]],products[[product_id]:[product_id]],0),MATCH(orders[[#Headers],[calories]],products[#Headers],0))</f>
        <v>89</v>
      </c>
      <c r="I12" s="4" cm="1">
        <f t="array" ref="I12">INDEX(products[],MATCH(orders[[#This Row],[product_id]:[product_id]],products[[product_id]:[product_id]],0),MATCH(orders[[#Headers],[protein]],products[#Headers],0))</f>
        <v>1.0900000000000001</v>
      </c>
      <c r="J12" s="4" cm="1">
        <f t="array" ref="J12">INDEX(products[],MATCH(orders[[#This Row],[product_id]:[product_id]],products[[product_id]:[product_id]],0),MATCH(orders[[#Headers],[carbs]],products[#Headers],0))</f>
        <v>22.8</v>
      </c>
      <c r="K12" s="4" cm="1">
        <f t="array" ref="K12">INDEX(products[],MATCH(orders[[#This Row],[product_id]:[product_id]],products[[product_id]:[product_id]],0),MATCH(orders[[#Headers],[fat]],products[#Headers],0))</f>
        <v>0.33</v>
      </c>
      <c r="L12" s="2" cm="1">
        <f t="array" ref="L12">_xlfn.XLOOKUP(orders[[#This Row],[product_id]],products[[#All],[product_id]],products[[#All],[price (in INR)]],"Not Available",0)</f>
        <v>80</v>
      </c>
      <c r="M12" s="2">
        <f>orders[[#This Row],[qty]]*orders[[#This Row],[price (in INR)]]</f>
        <v>160</v>
      </c>
    </row>
    <row r="13" spans="1:13" x14ac:dyDescent="0.3">
      <c r="A13" s="2">
        <v>1194</v>
      </c>
      <c r="B13" s="1">
        <v>44960</v>
      </c>
      <c r="C13" s="2">
        <v>11</v>
      </c>
      <c r="D13" s="2">
        <v>600</v>
      </c>
      <c r="E13">
        <v>9</v>
      </c>
      <c r="F13" s="2" t="str">
        <f>VLOOKUP(orders[[#This Row],[customer_id]],customers[#All],2,0)</f>
        <v>anthony</v>
      </c>
      <c r="G13" s="4" t="str" cm="1">
        <f t="array" ref="G13">INDEX(products[],MATCH(orders[[#This Row],[product_id]:[product_id]],products[[product_id]:[product_id]],0),MATCH(orders[[#Headers],[product_name]],products[#Headers],0))</f>
        <v>Grapefruit</v>
      </c>
      <c r="H13" s="4" cm="1">
        <f t="array" ref="H13">INDEX(products[],MATCH(orders[[#This Row],[product_id]:[product_id]],products[[product_id]:[product_id]],0),MATCH(orders[[#Headers],[calories]],products[#Headers],0))</f>
        <v>42</v>
      </c>
      <c r="I13" s="4" cm="1">
        <f t="array" ref="I13">INDEX(products[],MATCH(orders[[#This Row],[product_id]:[product_id]],products[[product_id]:[product_id]],0),MATCH(orders[[#Headers],[protein]],products[#Headers],0))</f>
        <v>0.79</v>
      </c>
      <c r="J13" s="4" cm="1">
        <f t="array" ref="J13">INDEX(products[],MATCH(orders[[#This Row],[product_id]:[product_id]],products[[product_id]:[product_id]],0),MATCH(orders[[#Headers],[carbs]],products[#Headers],0))</f>
        <v>10.66</v>
      </c>
      <c r="K13" s="4" cm="1">
        <f t="array" ref="K13">INDEX(products[],MATCH(orders[[#This Row],[product_id]:[product_id]],products[[product_id]:[product_id]],0),MATCH(orders[[#Headers],[fat]],products[#Headers],0))</f>
        <v>0.14000000000000001</v>
      </c>
      <c r="L13" s="2" cm="1">
        <f t="array" ref="L13">_xlfn.XLOOKUP(orders[[#This Row],[product_id]],products[[#All],[product_id]],products[[#All],[price (in INR)]],"Not Available",0)</f>
        <v>20</v>
      </c>
      <c r="M13" s="2">
        <f>orders[[#This Row],[qty]]*orders[[#This Row],[price (in INR)]]</f>
        <v>180</v>
      </c>
    </row>
    <row r="14" spans="1:13" x14ac:dyDescent="0.3">
      <c r="A14" s="2">
        <v>1195</v>
      </c>
      <c r="B14" s="1">
        <v>44960</v>
      </c>
      <c r="C14" s="2">
        <v>29</v>
      </c>
      <c r="D14" s="2">
        <v>739</v>
      </c>
      <c r="E14">
        <v>3</v>
      </c>
      <c r="F14" s="2" t="str">
        <f>VLOOKUP(orders[[#This Row],[customer_id]],customers[#All],2,0)</f>
        <v>john</v>
      </c>
      <c r="G14" s="4" t="str" cm="1">
        <f t="array" ref="G14">INDEX(products[],MATCH(orders[[#This Row],[product_id]:[product_id]],products[[product_id]:[product_id]],0),MATCH(orders[[#Headers],[product_name]],products[#Headers],0))</f>
        <v>Donut</v>
      </c>
      <c r="H14" s="4" cm="1">
        <f t="array" ref="H14">INDEX(products[],MATCH(orders[[#This Row],[product_id]:[product_id]],products[[product_id]:[product_id]],0),MATCH(orders[[#Headers],[calories]],products[#Headers],0))</f>
        <v>452</v>
      </c>
      <c r="I14" s="4" cm="1">
        <f t="array" ref="I14">INDEX(products[],MATCH(orders[[#This Row],[product_id]:[product_id]],products[[product_id]:[product_id]],0),MATCH(orders[[#Headers],[protein]],products[#Headers],0))</f>
        <v>4.09</v>
      </c>
      <c r="J14" s="4" cm="1">
        <f t="array" ref="J14">INDEX(products[],MATCH(orders[[#This Row],[product_id]:[product_id]],products[[product_id]:[product_id]],0),MATCH(orders[[#Headers],[carbs]],products[#Headers],0))</f>
        <v>50.44</v>
      </c>
      <c r="K14" s="4" cm="1">
        <f t="array" ref="K14">INDEX(products[],MATCH(orders[[#This Row],[product_id]:[product_id]],products[[product_id]:[product_id]],0),MATCH(orders[[#Headers],[fat]],products[#Headers],0))</f>
        <v>27.51</v>
      </c>
      <c r="L14" s="2" cm="1">
        <f t="array" ref="L14">_xlfn.XLOOKUP(orders[[#This Row],[product_id]],products[[#All],[product_id]],products[[#All],[price (in INR)]],"Not Available",0)</f>
        <v>40</v>
      </c>
      <c r="M14" s="2">
        <f>orders[[#This Row],[qty]]*orders[[#This Row],[price (in INR)]]</f>
        <v>120</v>
      </c>
    </row>
    <row r="15" spans="1:13" x14ac:dyDescent="0.3">
      <c r="A15" s="2">
        <v>1199</v>
      </c>
      <c r="B15" s="1">
        <v>44960</v>
      </c>
      <c r="C15" s="2">
        <v>35</v>
      </c>
      <c r="D15" s="2">
        <v>797</v>
      </c>
      <c r="E15" t="s">
        <v>27</v>
      </c>
      <c r="F15" s="2" t="str">
        <f>VLOOKUP(orders[[#This Row],[customer_id]],customers[#All],2,0)</f>
        <v>mike</v>
      </c>
      <c r="G15" s="4" t="str" cm="1">
        <f t="array" ref="G15">INDEX(products[],MATCH(orders[[#This Row],[product_id]:[product_id]],products[[product_id]:[product_id]],0),MATCH(orders[[#Headers],[product_name]],products[#Headers],0))</f>
        <v>Cheese</v>
      </c>
      <c r="H15" s="4" cm="1">
        <f t="array" ref="H15">INDEX(products[],MATCH(orders[[#This Row],[product_id]:[product_id]],products[[product_id]:[product_id]],0),MATCH(orders[[#Headers],[calories]],products[#Headers],0))</f>
        <v>402</v>
      </c>
      <c r="I15" s="4" cm="1">
        <f t="array" ref="I15">INDEX(products[],MATCH(orders[[#This Row],[product_id]:[product_id]],products[[product_id]:[product_id]],0),MATCH(orders[[#Headers],[protein]],products[#Headers],0))</f>
        <v>25.09</v>
      </c>
      <c r="J15" s="4" cm="1">
        <f t="array" ref="J15">INDEX(products[],MATCH(orders[[#This Row],[product_id]:[product_id]],products[[product_id]:[product_id]],0),MATCH(orders[[#Headers],[carbs]],products[#Headers],0))</f>
        <v>3.09</v>
      </c>
      <c r="K15" s="4" cm="1">
        <f t="array" ref="K15">INDEX(products[],MATCH(orders[[#This Row],[product_id]:[product_id]],products[[product_id]:[product_id]],0),MATCH(orders[[#Headers],[fat]],products[#Headers],0))</f>
        <v>33.82</v>
      </c>
      <c r="L15" s="2" cm="1">
        <f t="array" ref="L15">_xlfn.XLOOKUP(orders[[#This Row],[product_id]],products[[#All],[product_id]],products[[#All],[price (in INR)]],"Not Available",0)</f>
        <v>80</v>
      </c>
      <c r="M15" s="2" t="e">
        <f>orders[[#This Row],[qty]]*orders[[#This Row],[price (in INR)]]</f>
        <v>#VALUE!</v>
      </c>
    </row>
    <row r="16" spans="1:13" x14ac:dyDescent="0.3">
      <c r="A16" s="2">
        <v>1200</v>
      </c>
      <c r="B16" s="1">
        <v>44960</v>
      </c>
      <c r="C16" s="2">
        <v>79</v>
      </c>
      <c r="D16" s="2">
        <v>521</v>
      </c>
      <c r="E16">
        <v>3</v>
      </c>
      <c r="F16" s="2" t="str">
        <f>VLOOKUP(orders[[#This Row],[customer_id]],customers[#All],2,0)</f>
        <v>tim</v>
      </c>
      <c r="G16" s="4" t="str" cm="1">
        <f t="array" ref="G16">INDEX(products[],MATCH(orders[[#This Row],[product_id]:[product_id]],products[[product_id]:[product_id]],0),MATCH(orders[[#Headers],[product_name]],products[#Headers],0))</f>
        <v>Carrot</v>
      </c>
      <c r="H16" s="4" cm="1">
        <f t="array" ref="H16">INDEX(products[],MATCH(orders[[#This Row],[product_id]:[product_id]],products[[product_id]:[product_id]],0),MATCH(orders[[#Headers],[calories]],products[#Headers],0))</f>
        <v>41</v>
      </c>
      <c r="I16" s="4" cm="1">
        <f t="array" ref="I16">INDEX(products[],MATCH(orders[[#This Row],[product_id]:[product_id]],products[[product_id]:[product_id]],0),MATCH(orders[[#Headers],[protein]],products[#Headers],0))</f>
        <v>0.93</v>
      </c>
      <c r="J16" s="4" cm="1">
        <f t="array" ref="J16">INDEX(products[],MATCH(orders[[#This Row],[product_id]:[product_id]],products[[product_id]:[product_id]],0),MATCH(orders[[#Headers],[carbs]],products[#Headers],0))</f>
        <v>9.58</v>
      </c>
      <c r="K16" s="4" cm="1">
        <f t="array" ref="K16">INDEX(products[],MATCH(orders[[#This Row],[product_id]:[product_id]],products[[product_id]:[product_id]],0),MATCH(orders[[#Headers],[fat]],products[#Headers],0))</f>
        <v>0.24</v>
      </c>
      <c r="L16" s="2" cm="1">
        <f t="array" ref="L16">_xlfn.XLOOKUP(orders[[#This Row],[product_id]],products[[#All],[product_id]],products[[#All],[price (in INR)]],"Not Available",0)</f>
        <v>40</v>
      </c>
      <c r="M16" s="2">
        <f>orders[[#This Row],[qty]]*orders[[#This Row],[price (in INR)]]</f>
        <v>120</v>
      </c>
    </row>
    <row r="17" spans="1:13" x14ac:dyDescent="0.3">
      <c r="A17" s="2">
        <v>1206</v>
      </c>
      <c r="B17" s="1">
        <v>44961</v>
      </c>
      <c r="C17" s="2">
        <v>11</v>
      </c>
      <c r="D17" s="2">
        <v>886</v>
      </c>
      <c r="E17" t="s">
        <v>27</v>
      </c>
      <c r="F17" s="2" t="str">
        <f>VLOOKUP(orders[[#This Row],[customer_id]],customers[#All],2,0)</f>
        <v>anthony</v>
      </c>
      <c r="G17" s="4" t="str" cm="1">
        <f t="array" ref="G17">INDEX(products[],MATCH(orders[[#This Row],[product_id]:[product_id]],products[[product_id]:[product_id]],0),MATCH(orders[[#Headers],[product_name]],products[#Headers],0))</f>
        <v>Avocado</v>
      </c>
      <c r="H17" s="4" cm="1">
        <f t="array" ref="H17">INDEX(products[],MATCH(orders[[#This Row],[product_id]:[product_id]],products[[product_id]:[product_id]],0),MATCH(orders[[#Headers],[calories]],products[#Headers],0))</f>
        <v>322</v>
      </c>
      <c r="I17" s="4" cm="1">
        <f t="array" ref="I17">INDEX(products[],MATCH(orders[[#This Row],[product_id]:[product_id]],products[[product_id]:[product_id]],0),MATCH(orders[[#Headers],[protein]],products[#Headers],0))</f>
        <v>4.0199999999999996</v>
      </c>
      <c r="J17" s="4" cm="1">
        <f t="array" ref="J17">INDEX(products[],MATCH(orders[[#This Row],[product_id]:[product_id]],products[[product_id]:[product_id]],0),MATCH(orders[[#Headers],[carbs]],products[#Headers],0))</f>
        <v>17.149999999999999</v>
      </c>
      <c r="K17" s="4" cm="1">
        <f t="array" ref="K17">INDEX(products[],MATCH(orders[[#This Row],[product_id]:[product_id]],products[[product_id]:[product_id]],0),MATCH(orders[[#Headers],[fat]],products[#Headers],0))</f>
        <v>29.47</v>
      </c>
      <c r="L17" s="2" cm="1">
        <f t="array" ref="L17">_xlfn.XLOOKUP(orders[[#This Row],[product_id]],products[[#All],[product_id]],products[[#All],[price (in INR)]],"Not Available",0)</f>
        <v>100</v>
      </c>
      <c r="M17" s="2" t="e">
        <f>orders[[#This Row],[qty]]*orders[[#This Row],[price (in INR)]]</f>
        <v>#VALUE!</v>
      </c>
    </row>
    <row r="18" spans="1:13" x14ac:dyDescent="0.3">
      <c r="A18" s="2">
        <v>1211</v>
      </c>
      <c r="B18" s="1">
        <v>44961</v>
      </c>
      <c r="C18" s="2">
        <v>79</v>
      </c>
      <c r="D18" s="2">
        <v>646</v>
      </c>
      <c r="E18">
        <v>7</v>
      </c>
      <c r="F18" s="2" t="str">
        <f>VLOOKUP(orders[[#This Row],[customer_id]],customers[#All],2,0)</f>
        <v>tim</v>
      </c>
      <c r="G18" s="4" t="str" cm="1">
        <f t="array" ref="G18">INDEX(products[],MATCH(orders[[#This Row],[product_id]:[product_id]],products[[product_id]:[product_id]],0),MATCH(orders[[#Headers],[product_name]],products[#Headers],0))</f>
        <v>Apple</v>
      </c>
      <c r="H18" s="4" cm="1">
        <f t="array" ref="H18">INDEX(products[],MATCH(orders[[#This Row],[product_id]:[product_id]],products[[product_id]:[product_id]],0),MATCH(orders[[#Headers],[calories]],products[#Headers],0))</f>
        <v>52</v>
      </c>
      <c r="I18" s="4" cm="1">
        <f t="array" ref="I18">INDEX(products[],MATCH(orders[[#This Row],[product_id]:[product_id]],products[[product_id]:[product_id]],0),MATCH(orders[[#Headers],[protein]],products[#Headers],0))</f>
        <v>0.26</v>
      </c>
      <c r="J18" s="4" cm="1">
        <f t="array" ref="J18">INDEX(products[],MATCH(orders[[#This Row],[product_id]:[product_id]],products[[product_id]:[product_id]],0),MATCH(orders[[#Headers],[carbs]],products[#Headers],0))</f>
        <v>13.8</v>
      </c>
      <c r="K18" s="4" cm="1">
        <f t="array" ref="K18">INDEX(products[],MATCH(orders[[#This Row],[product_id]:[product_id]],products[[product_id]:[product_id]],0),MATCH(orders[[#Headers],[fat]],products[#Headers],0))</f>
        <v>0.17</v>
      </c>
      <c r="L18" s="2" cm="1">
        <f t="array" ref="L18">_xlfn.XLOOKUP(orders[[#This Row],[product_id]],products[[#All],[product_id]],products[[#All],[price (in INR)]],"Not Available",0)</f>
        <v>200</v>
      </c>
      <c r="M18" s="2">
        <f>orders[[#This Row],[qty]]*orders[[#This Row],[price (in INR)]]</f>
        <v>1400</v>
      </c>
    </row>
    <row r="19" spans="1:13" x14ac:dyDescent="0.3">
      <c r="A19" s="2">
        <v>1213</v>
      </c>
      <c r="B19" s="1">
        <v>44961</v>
      </c>
      <c r="C19" s="2">
        <v>29</v>
      </c>
      <c r="D19" s="2">
        <v>328</v>
      </c>
      <c r="E19">
        <v>10</v>
      </c>
      <c r="F19" s="2" t="str">
        <f>VLOOKUP(orders[[#This Row],[customer_id]],customers[#All],2,0)</f>
        <v>john</v>
      </c>
      <c r="G19" s="4" t="str" cm="1">
        <f t="array" ref="G19">INDEX(products[],MATCH(orders[[#This Row],[product_id]:[product_id]],products[[product_id]:[product_id]],0),MATCH(orders[[#Headers],[product_name]],products[#Headers],0))</f>
        <v>Pasta</v>
      </c>
      <c r="H19" s="4" cm="1">
        <f t="array" ref="H19">INDEX(products[],MATCH(orders[[#This Row],[product_id]:[product_id]],products[[product_id]:[product_id]],0),MATCH(orders[[#Headers],[calories]],products[#Headers],0))</f>
        <v>131</v>
      </c>
      <c r="I19" s="4" cm="1">
        <f t="array" ref="I19">INDEX(products[],MATCH(orders[[#This Row],[product_id]:[product_id]],products[[product_id]:[product_id]],0),MATCH(orders[[#Headers],[protein]],products[#Headers],0))</f>
        <v>5.47</v>
      </c>
      <c r="J19" s="4" cm="1">
        <f t="array" ref="J19">INDEX(products[],MATCH(orders[[#This Row],[product_id]:[product_id]],products[[product_id]:[product_id]],0),MATCH(orders[[#Headers],[carbs]],products[#Headers],0))</f>
        <v>25.77</v>
      </c>
      <c r="K19" s="4" cm="1">
        <f t="array" ref="K19">INDEX(products[],MATCH(orders[[#This Row],[product_id]:[product_id]],products[[product_id]:[product_id]],0),MATCH(orders[[#Headers],[fat]],products[#Headers],0))</f>
        <v>1.03</v>
      </c>
      <c r="L19" s="2" cm="1">
        <f t="array" ref="L19">_xlfn.XLOOKUP(orders[[#This Row],[product_id]],products[[#All],[product_id]],products[[#All],[price (in INR)]],"Not Available",0)</f>
        <v>60</v>
      </c>
      <c r="M19" s="2">
        <f>orders[[#This Row],[qty]]*orders[[#This Row],[price (in INR)]]</f>
        <v>600</v>
      </c>
    </row>
    <row r="20" spans="1:13" x14ac:dyDescent="0.3">
      <c r="A20" s="2">
        <v>1215</v>
      </c>
      <c r="B20" s="1">
        <v>44961</v>
      </c>
      <c r="C20" s="2">
        <v>21</v>
      </c>
      <c r="D20" s="2">
        <v>811</v>
      </c>
      <c r="E20">
        <v>3</v>
      </c>
      <c r="F20" s="2" t="str">
        <f>VLOOKUP(orders[[#This Row],[customer_id]],customers[#All],2,0)</f>
        <v>lisa</v>
      </c>
      <c r="G20" s="4" t="str" cm="1">
        <f t="array" ref="G20">INDEX(products[],MATCH(orders[[#This Row],[product_id]:[product_id]],products[[product_id]:[product_id]],0),MATCH(orders[[#Headers],[product_name]],products[#Headers],0))</f>
        <v>Celery</v>
      </c>
      <c r="H20" s="4" cm="1">
        <f t="array" ref="H20">INDEX(products[],MATCH(orders[[#This Row],[product_id]:[product_id]],products[[product_id]:[product_id]],0),MATCH(orders[[#Headers],[calories]],products[#Headers],0))</f>
        <v>16</v>
      </c>
      <c r="I20" s="4" cm="1">
        <f t="array" ref="I20">INDEX(products[],MATCH(orders[[#This Row],[product_id]:[product_id]],products[[product_id]:[product_id]],0),MATCH(orders[[#Headers],[protein]],products[#Headers],0))</f>
        <v>0.69</v>
      </c>
      <c r="J20" s="4" cm="1">
        <f t="array" ref="J20">INDEX(products[],MATCH(orders[[#This Row],[product_id]:[product_id]],products[[product_id]:[product_id]],0),MATCH(orders[[#Headers],[carbs]],products[#Headers],0))</f>
        <v>3.06</v>
      </c>
      <c r="K20" s="4" cm="1">
        <f t="array" ref="K20">INDEX(products[],MATCH(orders[[#This Row],[product_id]:[product_id]],products[[product_id]:[product_id]],0),MATCH(orders[[#Headers],[fat]],products[#Headers],0))</f>
        <v>0.17</v>
      </c>
      <c r="L20" s="2" cm="1">
        <f t="array" ref="L20">_xlfn.XLOOKUP(orders[[#This Row],[product_id]],products[[#All],[product_id]],products[[#All],[price (in INR)]],"Not Available",0)</f>
        <v>50</v>
      </c>
      <c r="M20" s="2">
        <f>orders[[#This Row],[qty]]*orders[[#This Row],[price (in INR)]]</f>
        <v>150</v>
      </c>
    </row>
    <row r="21" spans="1:13" x14ac:dyDescent="0.3">
      <c r="A21" s="2">
        <v>1227</v>
      </c>
      <c r="B21" s="1">
        <v>44961</v>
      </c>
      <c r="C21" s="2">
        <v>50</v>
      </c>
      <c r="D21" s="2">
        <v>704</v>
      </c>
      <c r="E21">
        <v>5</v>
      </c>
      <c r="F21" s="2" t="str">
        <f>VLOOKUP(orders[[#This Row],[customer_id]],customers[#All],2,0)</f>
        <v>bruce</v>
      </c>
      <c r="G21" s="4" t="str" cm="1">
        <f t="array" ref="G21">INDEX(products[],MATCH(orders[[#This Row],[product_id]:[product_id]],products[[product_id]:[product_id]],0),MATCH(orders[[#Headers],[product_name]],products[#Headers],0))</f>
        <v>Eggs</v>
      </c>
      <c r="H21" s="4" cm="1">
        <f t="array" ref="H21">INDEX(products[],MATCH(orders[[#This Row],[product_id]:[product_id]],products[[product_id]:[product_id]],0),MATCH(orders[[#Headers],[calories]],products[#Headers],0))</f>
        <v>155</v>
      </c>
      <c r="I21" s="4" cm="1">
        <f t="array" ref="I21">INDEX(products[],MATCH(orders[[#This Row],[product_id]:[product_id]],products[[product_id]:[product_id]],0),MATCH(orders[[#Headers],[protein]],products[#Headers],0))</f>
        <v>12.58</v>
      </c>
      <c r="J21" s="4" cm="1">
        <f t="array" ref="J21">INDEX(products[],MATCH(orders[[#This Row],[product_id]:[product_id]],products[[product_id]:[product_id]],0),MATCH(orders[[#Headers],[carbs]],products[#Headers],0))</f>
        <v>0.77</v>
      </c>
      <c r="K21" s="4" cm="1">
        <f t="array" ref="K21">INDEX(products[],MATCH(orders[[#This Row],[product_id]:[product_id]],products[[product_id]:[product_id]],0),MATCH(orders[[#Headers],[fat]],products[#Headers],0))</f>
        <v>10.61</v>
      </c>
      <c r="L21" s="2" cm="1">
        <f t="array" ref="L21">_xlfn.XLOOKUP(orders[[#This Row],[product_id]],products[[#All],[product_id]],products[[#All],[price (in INR)]],"Not Available",0)</f>
        <v>65</v>
      </c>
      <c r="M21" s="2">
        <f>orders[[#This Row],[qty]]*orders[[#This Row],[price (in INR)]]</f>
        <v>325</v>
      </c>
    </row>
    <row r="22" spans="1:13" x14ac:dyDescent="0.3">
      <c r="A22" s="2">
        <v>1233</v>
      </c>
      <c r="B22" s="1">
        <v>44962</v>
      </c>
      <c r="C22" s="2">
        <v>79</v>
      </c>
      <c r="D22" s="2">
        <v>328</v>
      </c>
      <c r="E22">
        <v>10</v>
      </c>
      <c r="F22" s="2" t="str">
        <f>VLOOKUP(orders[[#This Row],[customer_id]],customers[#All],2,0)</f>
        <v>tim</v>
      </c>
      <c r="G22" s="4" t="str" cm="1">
        <f t="array" ref="G22">INDEX(products[],MATCH(orders[[#This Row],[product_id]:[product_id]],products[[product_id]:[product_id]],0),MATCH(orders[[#Headers],[product_name]],products[#Headers],0))</f>
        <v>Pasta</v>
      </c>
      <c r="H22" s="4" cm="1">
        <f t="array" ref="H22">INDEX(products[],MATCH(orders[[#This Row],[product_id]:[product_id]],products[[product_id]:[product_id]],0),MATCH(orders[[#Headers],[calories]],products[#Headers],0))</f>
        <v>131</v>
      </c>
      <c r="I22" s="4" cm="1">
        <f t="array" ref="I22">INDEX(products[],MATCH(orders[[#This Row],[product_id]:[product_id]],products[[product_id]:[product_id]],0),MATCH(orders[[#Headers],[protein]],products[#Headers],0))</f>
        <v>5.47</v>
      </c>
      <c r="J22" s="4" cm="1">
        <f t="array" ref="J22">INDEX(products[],MATCH(orders[[#This Row],[product_id]:[product_id]],products[[product_id]:[product_id]],0),MATCH(orders[[#Headers],[carbs]],products[#Headers],0))</f>
        <v>25.77</v>
      </c>
      <c r="K22" s="4" cm="1">
        <f t="array" ref="K22">INDEX(products[],MATCH(orders[[#This Row],[product_id]:[product_id]],products[[product_id]:[product_id]],0),MATCH(orders[[#Headers],[fat]],products[#Headers],0))</f>
        <v>1.03</v>
      </c>
      <c r="L22" s="2" cm="1">
        <f t="array" ref="L22">_xlfn.XLOOKUP(orders[[#This Row],[product_id]],products[[#All],[product_id]],products[[#All],[price (in INR)]],"Not Available",0)</f>
        <v>60</v>
      </c>
      <c r="M22" s="2">
        <f>orders[[#This Row],[qty]]*orders[[#This Row],[price (in INR)]]</f>
        <v>600</v>
      </c>
    </row>
    <row r="23" spans="1:13" x14ac:dyDescent="0.3">
      <c r="A23" s="2">
        <v>1235</v>
      </c>
      <c r="B23" s="1">
        <v>44962</v>
      </c>
      <c r="C23" s="2">
        <v>14</v>
      </c>
      <c r="D23" s="2">
        <v>163</v>
      </c>
      <c r="E23">
        <v>10</v>
      </c>
      <c r="F23" s="2" t="str">
        <f>VLOOKUP(orders[[#This Row],[customer_id]],customers[#All],2,0)</f>
        <v>ravi</v>
      </c>
      <c r="G23" s="4" t="str" cm="1">
        <f t="array" ref="G23">INDEX(products[],MATCH(orders[[#This Row],[product_id]:[product_id]],products[[product_id]:[product_id]],0),MATCH(orders[[#Headers],[product_name]],products[#Headers],0))</f>
        <v>Grape Juice</v>
      </c>
      <c r="H23" s="4" cm="1">
        <f t="array" ref="H23">INDEX(products[],MATCH(orders[[#This Row],[product_id]:[product_id]],products[[product_id]:[product_id]],0),MATCH(orders[[#Headers],[calories]],products[#Headers],0))</f>
        <v>152</v>
      </c>
      <c r="I23" s="4" cm="1">
        <f t="array" ref="I23">INDEX(products[],MATCH(orders[[#This Row],[product_id]:[product_id]],products[[product_id]:[product_id]],0),MATCH(orders[[#Headers],[protein]],products[#Headers],0))</f>
        <v>1.72</v>
      </c>
      <c r="J23" s="4" cm="1">
        <f t="array" ref="J23">INDEX(products[],MATCH(orders[[#This Row],[product_id]:[product_id]],products[[product_id]:[product_id]],0),MATCH(orders[[#Headers],[carbs]],products[#Headers],0))</f>
        <v>37.130000000000003</v>
      </c>
      <c r="K23" s="4" cm="1">
        <f t="array" ref="K23">INDEX(products[],MATCH(orders[[#This Row],[product_id]:[product_id]],products[[product_id]:[product_id]],0),MATCH(orders[[#Headers],[fat]],products[#Headers],0))</f>
        <v>0.37</v>
      </c>
      <c r="L23" s="2" cm="1">
        <f t="array" ref="L23">_xlfn.XLOOKUP(orders[[#This Row],[product_id]],products[[#All],[product_id]],products[[#All],[price (in INR)]],"Not Available",0)</f>
        <v>40</v>
      </c>
      <c r="M23" s="2">
        <f>orders[[#This Row],[qty]]*orders[[#This Row],[price (in INR)]]</f>
        <v>400</v>
      </c>
    </row>
    <row r="24" spans="1:13" x14ac:dyDescent="0.3">
      <c r="A24" s="2">
        <v>1255</v>
      </c>
      <c r="B24" s="1">
        <v>44962</v>
      </c>
      <c r="C24" s="2">
        <v>50</v>
      </c>
      <c r="D24" s="2">
        <v>521</v>
      </c>
      <c r="E24">
        <v>2</v>
      </c>
      <c r="F24" s="2" t="str">
        <f>VLOOKUP(orders[[#This Row],[customer_id]],customers[#All],2,0)</f>
        <v>bruce</v>
      </c>
      <c r="G24" s="4" t="str" cm="1">
        <f t="array" ref="G24">INDEX(products[],MATCH(orders[[#This Row],[product_id]:[product_id]],products[[product_id]:[product_id]],0),MATCH(orders[[#Headers],[product_name]],products[#Headers],0))</f>
        <v>Carrot</v>
      </c>
      <c r="H24" s="4" cm="1">
        <f t="array" ref="H24">INDEX(products[],MATCH(orders[[#This Row],[product_id]:[product_id]],products[[product_id]:[product_id]],0),MATCH(orders[[#Headers],[calories]],products[#Headers],0))</f>
        <v>41</v>
      </c>
      <c r="I24" s="4" cm="1">
        <f t="array" ref="I24">INDEX(products[],MATCH(orders[[#This Row],[product_id]:[product_id]],products[[product_id]:[product_id]],0),MATCH(orders[[#Headers],[protein]],products[#Headers],0))</f>
        <v>0.93</v>
      </c>
      <c r="J24" s="4" cm="1">
        <f t="array" ref="J24">INDEX(products[],MATCH(orders[[#This Row],[product_id]:[product_id]],products[[product_id]:[product_id]],0),MATCH(orders[[#Headers],[carbs]],products[#Headers],0))</f>
        <v>9.58</v>
      </c>
      <c r="K24" s="4" cm="1">
        <f t="array" ref="K24">INDEX(products[],MATCH(orders[[#This Row],[product_id]:[product_id]],products[[product_id]:[product_id]],0),MATCH(orders[[#Headers],[fat]],products[#Headers],0))</f>
        <v>0.24</v>
      </c>
      <c r="L24" s="2" cm="1">
        <f t="array" ref="L24">_xlfn.XLOOKUP(orders[[#This Row],[product_id]],products[[#All],[product_id]],products[[#All],[price (in INR)]],"Not Available",0)</f>
        <v>40</v>
      </c>
      <c r="M24" s="2">
        <f>orders[[#This Row],[qty]]*orders[[#This Row],[price (in INR)]]</f>
        <v>80</v>
      </c>
    </row>
    <row r="25" spans="1:13" x14ac:dyDescent="0.3">
      <c r="A25" s="2">
        <v>1257</v>
      </c>
      <c r="B25" s="1">
        <v>44962</v>
      </c>
      <c r="C25" s="2">
        <v>11</v>
      </c>
      <c r="D25" s="2">
        <v>590</v>
      </c>
      <c r="E25">
        <v>8</v>
      </c>
      <c r="F25" s="2" t="str">
        <f>VLOOKUP(orders[[#This Row],[customer_id]],customers[#All],2,0)</f>
        <v>anthony</v>
      </c>
      <c r="G25" s="4" t="str" cm="1">
        <f t="array" ref="G25">INDEX(products[],MATCH(orders[[#This Row],[product_id]:[product_id]],products[[product_id]:[product_id]],0),MATCH(orders[[#Headers],[product_name]],products[#Headers],0))</f>
        <v>French Fries</v>
      </c>
      <c r="H25" s="4" cm="1">
        <f t="array" ref="H25">INDEX(products[],MATCH(orders[[#This Row],[product_id]:[product_id]],products[[product_id]:[product_id]],0),MATCH(orders[[#Headers],[calories]],products[#Headers],0))</f>
        <v>365</v>
      </c>
      <c r="I25" s="4" cm="1">
        <f t="array" ref="I25">INDEX(products[],MATCH(orders[[#This Row],[product_id]:[product_id]],products[[product_id]:[product_id]],0),MATCH(orders[[#Headers],[protein]],products[#Headers],0))</f>
        <v>4.34</v>
      </c>
      <c r="J25" s="4" cm="1">
        <f t="array" ref="J25">INDEX(products[],MATCH(orders[[#This Row],[product_id]:[product_id]],products[[product_id]:[product_id]],0),MATCH(orders[[#Headers],[carbs]],products[#Headers],0))</f>
        <v>49.74</v>
      </c>
      <c r="K25" s="4" cm="1">
        <f t="array" ref="K25">INDEX(products[],MATCH(orders[[#This Row],[product_id]:[product_id]],products[[product_id]:[product_id]],0),MATCH(orders[[#Headers],[fat]],products[#Headers],0))</f>
        <v>17.53</v>
      </c>
      <c r="L25" s="2" cm="1">
        <f t="array" ref="L25">_xlfn.XLOOKUP(orders[[#This Row],[product_id]],products[[#All],[product_id]],products[[#All],[price (in INR)]],"Not Available",0)</f>
        <v>50</v>
      </c>
      <c r="M25" s="2">
        <f>orders[[#This Row],[qty]]*orders[[#This Row],[price (in INR)]]</f>
        <v>400</v>
      </c>
    </row>
    <row r="26" spans="1:13" x14ac:dyDescent="0.3">
      <c r="A26" s="2">
        <v>1258</v>
      </c>
      <c r="B26" s="1">
        <v>44962</v>
      </c>
      <c r="C26" s="2">
        <v>34</v>
      </c>
      <c r="D26" s="2">
        <v>704</v>
      </c>
      <c r="E26">
        <v>4</v>
      </c>
      <c r="F26" s="2" t="str">
        <f>VLOOKUP(orders[[#This Row],[customer_id]],customers[#All],2,0)</f>
        <v>jay</v>
      </c>
      <c r="G26" s="4" t="str" cm="1">
        <f t="array" ref="G26">INDEX(products[],MATCH(orders[[#This Row],[product_id]:[product_id]],products[[product_id]:[product_id]],0),MATCH(orders[[#Headers],[product_name]],products[#Headers],0))</f>
        <v>Eggs</v>
      </c>
      <c r="H26" s="4" cm="1">
        <f t="array" ref="H26">INDEX(products[],MATCH(orders[[#This Row],[product_id]:[product_id]],products[[product_id]:[product_id]],0),MATCH(orders[[#Headers],[calories]],products[#Headers],0))</f>
        <v>155</v>
      </c>
      <c r="I26" s="4" cm="1">
        <f t="array" ref="I26">INDEX(products[],MATCH(orders[[#This Row],[product_id]:[product_id]],products[[product_id]:[product_id]],0),MATCH(orders[[#Headers],[protein]],products[#Headers],0))</f>
        <v>12.58</v>
      </c>
      <c r="J26" s="4" cm="1">
        <f t="array" ref="J26">INDEX(products[],MATCH(orders[[#This Row],[product_id]:[product_id]],products[[product_id]:[product_id]],0),MATCH(orders[[#Headers],[carbs]],products[#Headers],0))</f>
        <v>0.77</v>
      </c>
      <c r="K26" s="4" cm="1">
        <f t="array" ref="K26">INDEX(products[],MATCH(orders[[#This Row],[product_id]:[product_id]],products[[product_id]:[product_id]],0),MATCH(orders[[#Headers],[fat]],products[#Headers],0))</f>
        <v>10.61</v>
      </c>
      <c r="L26" s="2" cm="1">
        <f t="array" ref="L26">_xlfn.XLOOKUP(orders[[#This Row],[product_id]],products[[#All],[product_id]],products[[#All],[price (in INR)]],"Not Available",0)</f>
        <v>65</v>
      </c>
      <c r="M26" s="2">
        <f>orders[[#This Row],[qty]]*orders[[#This Row],[price (in INR)]]</f>
        <v>260</v>
      </c>
    </row>
    <row r="27" spans="1:13" x14ac:dyDescent="0.3">
      <c r="A27" s="2">
        <v>1273</v>
      </c>
      <c r="B27" s="1">
        <v>44963</v>
      </c>
      <c r="C27" s="2">
        <v>50</v>
      </c>
      <c r="D27" s="2">
        <v>886</v>
      </c>
      <c r="E27">
        <v>3</v>
      </c>
      <c r="F27" s="2" t="str">
        <f>VLOOKUP(orders[[#This Row],[customer_id]],customers[#All],2,0)</f>
        <v>bruce</v>
      </c>
      <c r="G27" s="4" t="str" cm="1">
        <f t="array" ref="G27">INDEX(products[],MATCH(orders[[#This Row],[product_id]:[product_id]],products[[product_id]:[product_id]],0),MATCH(orders[[#Headers],[product_name]],products[#Headers],0))</f>
        <v>Avocado</v>
      </c>
      <c r="H27" s="4" cm="1">
        <f t="array" ref="H27">INDEX(products[],MATCH(orders[[#This Row],[product_id]:[product_id]],products[[product_id]:[product_id]],0),MATCH(orders[[#Headers],[calories]],products[#Headers],0))</f>
        <v>322</v>
      </c>
      <c r="I27" s="4" cm="1">
        <f t="array" ref="I27">INDEX(products[],MATCH(orders[[#This Row],[product_id]:[product_id]],products[[product_id]:[product_id]],0),MATCH(orders[[#Headers],[protein]],products[#Headers],0))</f>
        <v>4.0199999999999996</v>
      </c>
      <c r="J27" s="4" cm="1">
        <f t="array" ref="J27">INDEX(products[],MATCH(orders[[#This Row],[product_id]:[product_id]],products[[product_id]:[product_id]],0),MATCH(orders[[#Headers],[carbs]],products[#Headers],0))</f>
        <v>17.149999999999999</v>
      </c>
      <c r="K27" s="4" cm="1">
        <f t="array" ref="K27">INDEX(products[],MATCH(orders[[#This Row],[product_id]:[product_id]],products[[product_id]:[product_id]],0),MATCH(orders[[#Headers],[fat]],products[#Headers],0))</f>
        <v>29.47</v>
      </c>
      <c r="L27" s="2" cm="1">
        <f t="array" ref="L27">_xlfn.XLOOKUP(orders[[#This Row],[product_id]],products[[#All],[product_id]],products[[#All],[price (in INR)]],"Not Available",0)</f>
        <v>100</v>
      </c>
      <c r="M27" s="2">
        <f>orders[[#This Row],[qty]]*orders[[#This Row],[price (in INR)]]</f>
        <v>300</v>
      </c>
    </row>
    <row r="28" spans="1:13" x14ac:dyDescent="0.3">
      <c r="A28" s="2">
        <v>1277</v>
      </c>
      <c r="B28" s="1">
        <v>44963</v>
      </c>
      <c r="C28" s="2">
        <v>34</v>
      </c>
      <c r="D28" s="2">
        <v>704</v>
      </c>
      <c r="E28">
        <v>6</v>
      </c>
      <c r="F28" s="2" t="str">
        <f>VLOOKUP(orders[[#This Row],[customer_id]],customers[#All],2,0)</f>
        <v>jay</v>
      </c>
      <c r="G28" s="4" t="str" cm="1">
        <f t="array" ref="G28">INDEX(products[],MATCH(orders[[#This Row],[product_id]:[product_id]],products[[product_id]:[product_id]],0),MATCH(orders[[#Headers],[product_name]],products[#Headers],0))</f>
        <v>Eggs</v>
      </c>
      <c r="H28" s="4" cm="1">
        <f t="array" ref="H28">INDEX(products[],MATCH(orders[[#This Row],[product_id]:[product_id]],products[[product_id]:[product_id]],0),MATCH(orders[[#Headers],[calories]],products[#Headers],0))</f>
        <v>155</v>
      </c>
      <c r="I28" s="4" cm="1">
        <f t="array" ref="I28">INDEX(products[],MATCH(orders[[#This Row],[product_id]:[product_id]],products[[product_id]:[product_id]],0),MATCH(orders[[#Headers],[protein]],products[#Headers],0))</f>
        <v>12.58</v>
      </c>
      <c r="J28" s="4" cm="1">
        <f t="array" ref="J28">INDEX(products[],MATCH(orders[[#This Row],[product_id]:[product_id]],products[[product_id]:[product_id]],0),MATCH(orders[[#Headers],[carbs]],products[#Headers],0))</f>
        <v>0.77</v>
      </c>
      <c r="K28" s="4" cm="1">
        <f t="array" ref="K28">INDEX(products[],MATCH(orders[[#This Row],[product_id]:[product_id]],products[[product_id]:[product_id]],0),MATCH(orders[[#Headers],[fat]],products[#Headers],0))</f>
        <v>10.61</v>
      </c>
      <c r="L28" s="2" cm="1">
        <f t="array" ref="L28">_xlfn.XLOOKUP(orders[[#This Row],[product_id]],products[[#All],[product_id]],products[[#All],[price (in INR)]],"Not Available",0)</f>
        <v>65</v>
      </c>
      <c r="M28" s="2">
        <f>orders[[#This Row],[qty]]*orders[[#This Row],[price (in INR)]]</f>
        <v>390</v>
      </c>
    </row>
    <row r="29" spans="1:13" x14ac:dyDescent="0.3">
      <c r="A29" s="2">
        <v>1289</v>
      </c>
      <c r="B29" s="1">
        <v>44963</v>
      </c>
      <c r="C29" s="2">
        <v>19</v>
      </c>
      <c r="D29" s="2">
        <v>811</v>
      </c>
      <c r="E29">
        <v>6</v>
      </c>
      <c r="F29" s="2" t="str">
        <f>VLOOKUP(orders[[#This Row],[customer_id]],customers[#All],2,0)</f>
        <v>ahmed</v>
      </c>
      <c r="G29" s="4" t="str" cm="1">
        <f t="array" ref="G29">INDEX(products[],MATCH(orders[[#This Row],[product_id]:[product_id]],products[[product_id]:[product_id]],0),MATCH(orders[[#Headers],[product_name]],products[#Headers],0))</f>
        <v>Celery</v>
      </c>
      <c r="H29" s="4" cm="1">
        <f t="array" ref="H29">INDEX(products[],MATCH(orders[[#This Row],[product_id]:[product_id]],products[[product_id]:[product_id]],0),MATCH(orders[[#Headers],[calories]],products[#Headers],0))</f>
        <v>16</v>
      </c>
      <c r="I29" s="4" cm="1">
        <f t="array" ref="I29">INDEX(products[],MATCH(orders[[#This Row],[product_id]:[product_id]],products[[product_id]:[product_id]],0),MATCH(orders[[#Headers],[protein]],products[#Headers],0))</f>
        <v>0.69</v>
      </c>
      <c r="J29" s="4" cm="1">
        <f t="array" ref="J29">INDEX(products[],MATCH(orders[[#This Row],[product_id]:[product_id]],products[[product_id]:[product_id]],0),MATCH(orders[[#Headers],[carbs]],products[#Headers],0))</f>
        <v>3.06</v>
      </c>
      <c r="K29" s="4" cm="1">
        <f t="array" ref="K29">INDEX(products[],MATCH(orders[[#This Row],[product_id]:[product_id]],products[[product_id]:[product_id]],0),MATCH(orders[[#Headers],[fat]],products[#Headers],0))</f>
        <v>0.17</v>
      </c>
      <c r="L29" s="2" cm="1">
        <f t="array" ref="L29">_xlfn.XLOOKUP(orders[[#This Row],[product_id]],products[[#All],[product_id]],products[[#All],[price (in INR)]],"Not Available",0)</f>
        <v>50</v>
      </c>
      <c r="M29" s="2">
        <f>orders[[#This Row],[qty]]*orders[[#This Row],[price (in INR)]]</f>
        <v>300</v>
      </c>
    </row>
    <row r="30" spans="1:13" x14ac:dyDescent="0.3">
      <c r="A30" s="2">
        <v>1290</v>
      </c>
      <c r="B30" s="1">
        <v>44963</v>
      </c>
      <c r="C30" s="2">
        <v>35</v>
      </c>
      <c r="D30" s="2">
        <v>600</v>
      </c>
      <c r="E30">
        <v>5</v>
      </c>
      <c r="F30" s="2" t="str">
        <f>VLOOKUP(orders[[#This Row],[customer_id]],customers[#All],2,0)</f>
        <v>mike</v>
      </c>
      <c r="G30" s="4" t="str" cm="1">
        <f t="array" ref="G30">INDEX(products[],MATCH(orders[[#This Row],[product_id]:[product_id]],products[[product_id]:[product_id]],0),MATCH(orders[[#Headers],[product_name]],products[#Headers],0))</f>
        <v>Grapefruit</v>
      </c>
      <c r="H30" s="4" cm="1">
        <f t="array" ref="H30">INDEX(products[],MATCH(orders[[#This Row],[product_id]:[product_id]],products[[product_id]:[product_id]],0),MATCH(orders[[#Headers],[calories]],products[#Headers],0))</f>
        <v>42</v>
      </c>
      <c r="I30" s="4" cm="1">
        <f t="array" ref="I30">INDEX(products[],MATCH(orders[[#This Row],[product_id]:[product_id]],products[[product_id]:[product_id]],0),MATCH(orders[[#Headers],[protein]],products[#Headers],0))</f>
        <v>0.79</v>
      </c>
      <c r="J30" s="4" cm="1">
        <f t="array" ref="J30">INDEX(products[],MATCH(orders[[#This Row],[product_id]:[product_id]],products[[product_id]:[product_id]],0),MATCH(orders[[#Headers],[carbs]],products[#Headers],0))</f>
        <v>10.66</v>
      </c>
      <c r="K30" s="4" cm="1">
        <f t="array" ref="K30">INDEX(products[],MATCH(orders[[#This Row],[product_id]:[product_id]],products[[product_id]:[product_id]],0),MATCH(orders[[#Headers],[fat]],products[#Headers],0))</f>
        <v>0.14000000000000001</v>
      </c>
      <c r="L30" s="2" cm="1">
        <f t="array" ref="L30">_xlfn.XLOOKUP(orders[[#This Row],[product_id]],products[[#All],[product_id]],products[[#All],[price (in INR)]],"Not Available",0)</f>
        <v>20</v>
      </c>
      <c r="M30" s="2">
        <f>orders[[#This Row],[qty]]*orders[[#This Row],[price (in INR)]]</f>
        <v>100</v>
      </c>
    </row>
    <row r="31" spans="1:13" x14ac:dyDescent="0.3">
      <c r="A31" s="2">
        <v>1292</v>
      </c>
      <c r="B31" s="1">
        <v>44963</v>
      </c>
      <c r="C31" s="2">
        <v>14</v>
      </c>
      <c r="D31" s="2">
        <v>804</v>
      </c>
      <c r="E31">
        <v>2</v>
      </c>
      <c r="F31" s="2" t="str">
        <f>VLOOKUP(orders[[#This Row],[customer_id]],customers[#All],2,0)</f>
        <v>ravi</v>
      </c>
      <c r="G31" s="4" t="str" cm="1">
        <f t="array" ref="G31">INDEX(products[],MATCH(orders[[#This Row],[product_id]:[product_id]],products[[product_id]:[product_id]],0),MATCH(orders[[#Headers],[product_name]],products[#Headers],0))</f>
        <v>Broccoli</v>
      </c>
      <c r="H31" s="4" cm="1">
        <f t="array" ref="H31">INDEX(products[],MATCH(orders[[#This Row],[product_id]:[product_id]],products[[product_id]:[product_id]],0),MATCH(orders[[#Headers],[calories]],products[#Headers],0))</f>
        <v>34</v>
      </c>
      <c r="I31" s="4" cm="1">
        <f t="array" ref="I31">INDEX(products[],MATCH(orders[[#This Row],[product_id]:[product_id]],products[[product_id]:[product_id]],0),MATCH(orders[[#Headers],[protein]],products[#Headers],0))</f>
        <v>2.82</v>
      </c>
      <c r="J31" s="4" cm="1">
        <f t="array" ref="J31">INDEX(products[],MATCH(orders[[#This Row],[product_id]:[product_id]],products[[product_id]:[product_id]],0),MATCH(orders[[#Headers],[carbs]],products[#Headers],0))</f>
        <v>6.64</v>
      </c>
      <c r="K31" s="4" cm="1">
        <f t="array" ref="K31">INDEX(products[],MATCH(orders[[#This Row],[product_id]:[product_id]],products[[product_id]:[product_id]],0),MATCH(orders[[#Headers],[fat]],products[#Headers],0))</f>
        <v>0.37</v>
      </c>
      <c r="L31" s="2" cm="1">
        <f t="array" ref="L31">_xlfn.XLOOKUP(orders[[#This Row],[product_id]],products[[#All],[product_id]],products[[#All],[price (in INR)]],"Not Available",0)</f>
        <v>30</v>
      </c>
      <c r="M31" s="2">
        <f>orders[[#This Row],[qty]]*orders[[#This Row],[price (in INR)]]</f>
        <v>60</v>
      </c>
    </row>
    <row r="32" spans="1:13" x14ac:dyDescent="0.3">
      <c r="A32" s="2">
        <v>1294</v>
      </c>
      <c r="B32" s="1">
        <v>44964</v>
      </c>
      <c r="C32" s="2">
        <v>19</v>
      </c>
      <c r="D32" s="2">
        <v>651</v>
      </c>
      <c r="E32">
        <v>3</v>
      </c>
      <c r="F32" s="2" t="str">
        <f>VLOOKUP(orders[[#This Row],[customer_id]],customers[#All],2,0)</f>
        <v>ahmed</v>
      </c>
      <c r="G32" s="4" t="str" cm="1">
        <f t="array" ref="G32">INDEX(products[],MATCH(orders[[#This Row],[product_id]:[product_id]],products[[product_id]:[product_id]],0),MATCH(orders[[#Headers],[product_name]],products[#Headers],0))</f>
        <v>Banana</v>
      </c>
      <c r="H32" s="4" cm="1">
        <f t="array" ref="H32">INDEX(products[],MATCH(orders[[#This Row],[product_id]:[product_id]],products[[product_id]:[product_id]],0),MATCH(orders[[#Headers],[calories]],products[#Headers],0))</f>
        <v>89</v>
      </c>
      <c r="I32" s="4" cm="1">
        <f t="array" ref="I32">INDEX(products[],MATCH(orders[[#This Row],[product_id]:[product_id]],products[[product_id]:[product_id]],0),MATCH(orders[[#Headers],[protein]],products[#Headers],0))</f>
        <v>1.0900000000000001</v>
      </c>
      <c r="J32" s="4" cm="1">
        <f t="array" ref="J32">INDEX(products[],MATCH(orders[[#This Row],[product_id]:[product_id]],products[[product_id]:[product_id]],0),MATCH(orders[[#Headers],[carbs]],products[#Headers],0))</f>
        <v>22.8</v>
      </c>
      <c r="K32" s="4" cm="1">
        <f t="array" ref="K32">INDEX(products[],MATCH(orders[[#This Row],[product_id]:[product_id]],products[[product_id]:[product_id]],0),MATCH(orders[[#Headers],[fat]],products[#Headers],0))</f>
        <v>0.33</v>
      </c>
      <c r="L32" s="2" cm="1">
        <f t="array" ref="L32">_xlfn.XLOOKUP(orders[[#This Row],[product_id]],products[[#All],[product_id]],products[[#All],[price (in INR)]],"Not Available",0)</f>
        <v>80</v>
      </c>
      <c r="M32" s="2">
        <f>orders[[#This Row],[qty]]*orders[[#This Row],[price (in INR)]]</f>
        <v>240</v>
      </c>
    </row>
    <row r="33" spans="1:13" x14ac:dyDescent="0.3">
      <c r="A33" s="2">
        <v>1295</v>
      </c>
      <c r="B33" s="1">
        <v>44964</v>
      </c>
      <c r="C33" s="2">
        <v>14</v>
      </c>
      <c r="D33" s="2">
        <v>521</v>
      </c>
      <c r="E33">
        <v>4</v>
      </c>
      <c r="F33" s="2" t="str">
        <f>VLOOKUP(orders[[#This Row],[customer_id]],customers[#All],2,0)</f>
        <v>ravi</v>
      </c>
      <c r="G33" s="4" t="str" cm="1">
        <f t="array" ref="G33">INDEX(products[],MATCH(orders[[#This Row],[product_id]:[product_id]],products[[product_id]:[product_id]],0),MATCH(orders[[#Headers],[product_name]],products[#Headers],0))</f>
        <v>Carrot</v>
      </c>
      <c r="H33" s="4" cm="1">
        <f t="array" ref="H33">INDEX(products[],MATCH(orders[[#This Row],[product_id]:[product_id]],products[[product_id]:[product_id]],0),MATCH(orders[[#Headers],[calories]],products[#Headers],0))</f>
        <v>41</v>
      </c>
      <c r="I33" s="4" cm="1">
        <f t="array" ref="I33">INDEX(products[],MATCH(orders[[#This Row],[product_id]:[product_id]],products[[product_id]:[product_id]],0),MATCH(orders[[#Headers],[protein]],products[#Headers],0))</f>
        <v>0.93</v>
      </c>
      <c r="J33" s="4" cm="1">
        <f t="array" ref="J33">INDEX(products[],MATCH(orders[[#This Row],[product_id]:[product_id]],products[[product_id]:[product_id]],0),MATCH(orders[[#Headers],[carbs]],products[#Headers],0))</f>
        <v>9.58</v>
      </c>
      <c r="K33" s="4" cm="1">
        <f t="array" ref="K33">INDEX(products[],MATCH(orders[[#This Row],[product_id]:[product_id]],products[[product_id]:[product_id]],0),MATCH(orders[[#Headers],[fat]],products[#Headers],0))</f>
        <v>0.24</v>
      </c>
      <c r="L33" s="2" cm="1">
        <f t="array" ref="L33">_xlfn.XLOOKUP(orders[[#This Row],[product_id]],products[[#All],[product_id]],products[[#All],[price (in INR)]],"Not Available",0)</f>
        <v>40</v>
      </c>
      <c r="M33" s="2">
        <f>orders[[#This Row],[qty]]*orders[[#This Row],[price (in INR)]]</f>
        <v>160</v>
      </c>
    </row>
    <row r="34" spans="1:13" x14ac:dyDescent="0.3">
      <c r="A34" s="2">
        <v>1297</v>
      </c>
      <c r="B34" s="1">
        <v>44964</v>
      </c>
      <c r="C34" s="2">
        <v>35</v>
      </c>
      <c r="D34" s="2">
        <v>628</v>
      </c>
      <c r="E34">
        <v>9</v>
      </c>
      <c r="F34" s="2" t="str">
        <f>VLOOKUP(orders[[#This Row],[customer_id]],customers[#All],2,0)</f>
        <v>mike</v>
      </c>
      <c r="G34" s="4" t="str" cm="1">
        <f t="array" ref="G34">INDEX(products[],MATCH(orders[[#This Row],[product_id]:[product_id]],products[[product_id]:[product_id]],0),MATCH(orders[[#Headers],[product_name]],products[#Headers],0))</f>
        <v>Fish</v>
      </c>
      <c r="H34" s="4" cm="1">
        <f t="array" ref="H34">INDEX(products[],MATCH(orders[[#This Row],[product_id]:[product_id]],products[[product_id]:[product_id]],0),MATCH(orders[[#Headers],[calories]],products[#Headers],0))</f>
        <v>206</v>
      </c>
      <c r="I34" s="4" cm="1">
        <f t="array" ref="I34">INDEX(products[],MATCH(orders[[#This Row],[product_id]:[product_id]],products[[product_id]:[product_id]],0),MATCH(orders[[#Headers],[protein]],products[#Headers],0))</f>
        <v>20.260000000000002</v>
      </c>
      <c r="J34" s="4" cm="1">
        <f t="array" ref="J34">INDEX(products[],MATCH(orders[[#This Row],[product_id]:[product_id]],products[[product_id]:[product_id]],0),MATCH(orders[[#Headers],[carbs]],products[#Headers],0))</f>
        <v>0</v>
      </c>
      <c r="K34" s="4" cm="1">
        <f t="array" ref="K34">INDEX(products[],MATCH(orders[[#This Row],[product_id]:[product_id]],products[[product_id]:[product_id]],0),MATCH(orders[[#Headers],[fat]],products[#Headers],0))</f>
        <v>13.92</v>
      </c>
      <c r="L34" s="2" cm="1">
        <f t="array" ref="L34">_xlfn.XLOOKUP(orders[[#This Row],[product_id]],products[[#All],[product_id]],products[[#All],[price (in INR)]],"Not Available",0)</f>
        <v>120</v>
      </c>
      <c r="M34" s="2">
        <f>orders[[#This Row],[qty]]*orders[[#This Row],[price (in INR)]]</f>
        <v>1080</v>
      </c>
    </row>
    <row r="35" spans="1:13" x14ac:dyDescent="0.3">
      <c r="A35" s="2">
        <v>1300</v>
      </c>
      <c r="B35" s="1">
        <v>44964</v>
      </c>
      <c r="C35" s="2">
        <v>35</v>
      </c>
      <c r="D35" s="2">
        <v>797</v>
      </c>
      <c r="E35">
        <v>4</v>
      </c>
      <c r="F35" s="2" t="str">
        <f>VLOOKUP(orders[[#This Row],[customer_id]],customers[#All],2,0)</f>
        <v>mike</v>
      </c>
      <c r="G35" s="4" t="str" cm="1">
        <f t="array" ref="G35">INDEX(products[],MATCH(orders[[#This Row],[product_id]:[product_id]],products[[product_id]:[product_id]],0),MATCH(orders[[#Headers],[product_name]],products[#Headers],0))</f>
        <v>Cheese</v>
      </c>
      <c r="H35" s="4" cm="1">
        <f t="array" ref="H35">INDEX(products[],MATCH(orders[[#This Row],[product_id]:[product_id]],products[[product_id]:[product_id]],0),MATCH(orders[[#Headers],[calories]],products[#Headers],0))</f>
        <v>402</v>
      </c>
      <c r="I35" s="4" cm="1">
        <f t="array" ref="I35">INDEX(products[],MATCH(orders[[#This Row],[product_id]:[product_id]],products[[product_id]:[product_id]],0),MATCH(orders[[#Headers],[protein]],products[#Headers],0))</f>
        <v>25.09</v>
      </c>
      <c r="J35" s="4" cm="1">
        <f t="array" ref="J35">INDEX(products[],MATCH(orders[[#This Row],[product_id]:[product_id]],products[[product_id]:[product_id]],0),MATCH(orders[[#Headers],[carbs]],products[#Headers],0))</f>
        <v>3.09</v>
      </c>
      <c r="K35" s="4" cm="1">
        <f t="array" ref="K35">INDEX(products[],MATCH(orders[[#This Row],[product_id]:[product_id]],products[[product_id]:[product_id]],0),MATCH(orders[[#Headers],[fat]],products[#Headers],0))</f>
        <v>33.82</v>
      </c>
      <c r="L35" s="2" cm="1">
        <f t="array" ref="L35">_xlfn.XLOOKUP(orders[[#This Row],[product_id]],products[[#All],[product_id]],products[[#All],[price (in INR)]],"Not Available",0)</f>
        <v>80</v>
      </c>
      <c r="M35" s="2">
        <f>orders[[#This Row],[qty]]*orders[[#This Row],[price (in INR)]]</f>
        <v>320</v>
      </c>
    </row>
    <row r="36" spans="1:13" x14ac:dyDescent="0.3">
      <c r="A36" s="2">
        <v>1302</v>
      </c>
      <c r="B36" s="1">
        <v>44964</v>
      </c>
      <c r="C36" s="2">
        <v>34</v>
      </c>
      <c r="D36" s="2">
        <v>328</v>
      </c>
      <c r="E36">
        <v>3</v>
      </c>
      <c r="F36" s="2" t="str">
        <f>VLOOKUP(orders[[#This Row],[customer_id]],customers[#All],2,0)</f>
        <v>jay</v>
      </c>
      <c r="G36" s="4" t="str" cm="1">
        <f t="array" ref="G36">INDEX(products[],MATCH(orders[[#This Row],[product_id]:[product_id]],products[[product_id]:[product_id]],0),MATCH(orders[[#Headers],[product_name]],products[#Headers],0))</f>
        <v>Pasta</v>
      </c>
      <c r="H36" s="4" cm="1">
        <f t="array" ref="H36">INDEX(products[],MATCH(orders[[#This Row],[product_id]:[product_id]],products[[product_id]:[product_id]],0),MATCH(orders[[#Headers],[calories]],products[#Headers],0))</f>
        <v>131</v>
      </c>
      <c r="I36" s="4" cm="1">
        <f t="array" ref="I36">INDEX(products[],MATCH(orders[[#This Row],[product_id]:[product_id]],products[[product_id]:[product_id]],0),MATCH(orders[[#Headers],[protein]],products[#Headers],0))</f>
        <v>5.47</v>
      </c>
      <c r="J36" s="4" cm="1">
        <f t="array" ref="J36">INDEX(products[],MATCH(orders[[#This Row],[product_id]:[product_id]],products[[product_id]:[product_id]],0),MATCH(orders[[#Headers],[carbs]],products[#Headers],0))</f>
        <v>25.77</v>
      </c>
      <c r="K36" s="4" cm="1">
        <f t="array" ref="K36">INDEX(products[],MATCH(orders[[#This Row],[product_id]:[product_id]],products[[product_id]:[product_id]],0),MATCH(orders[[#Headers],[fat]],products[#Headers],0))</f>
        <v>1.03</v>
      </c>
      <c r="L36" s="2" cm="1">
        <f t="array" ref="L36">_xlfn.XLOOKUP(orders[[#This Row],[product_id]],products[[#All],[product_id]],products[[#All],[price (in INR)]],"Not Available",0)</f>
        <v>60</v>
      </c>
      <c r="M36" s="2">
        <f>orders[[#This Row],[qty]]*orders[[#This Row],[price (in INR)]]</f>
        <v>180</v>
      </c>
    </row>
    <row r="37" spans="1:13" x14ac:dyDescent="0.3">
      <c r="A37" s="2">
        <v>1309</v>
      </c>
      <c r="B37" s="1">
        <v>44965</v>
      </c>
      <c r="C37" s="2">
        <v>34</v>
      </c>
      <c r="D37" s="2">
        <v>163</v>
      </c>
      <c r="E37" t="s">
        <v>27</v>
      </c>
      <c r="F37" s="2" t="str">
        <f>VLOOKUP(orders[[#This Row],[customer_id]],customers[#All],2,0)</f>
        <v>jay</v>
      </c>
      <c r="G37" s="4" t="str" cm="1">
        <f t="array" ref="G37">INDEX(products[],MATCH(orders[[#This Row],[product_id]:[product_id]],products[[product_id]:[product_id]],0),MATCH(orders[[#Headers],[product_name]],products[#Headers],0))</f>
        <v>Grape Juice</v>
      </c>
      <c r="H37" s="4" cm="1">
        <f t="array" ref="H37">INDEX(products[],MATCH(orders[[#This Row],[product_id]:[product_id]],products[[product_id]:[product_id]],0),MATCH(orders[[#Headers],[calories]],products[#Headers],0))</f>
        <v>152</v>
      </c>
      <c r="I37" s="4" cm="1">
        <f t="array" ref="I37">INDEX(products[],MATCH(orders[[#This Row],[product_id]:[product_id]],products[[product_id]:[product_id]],0),MATCH(orders[[#Headers],[protein]],products[#Headers],0))</f>
        <v>1.72</v>
      </c>
      <c r="J37" s="4" cm="1">
        <f t="array" ref="J37">INDEX(products[],MATCH(orders[[#This Row],[product_id]:[product_id]],products[[product_id]:[product_id]],0),MATCH(orders[[#Headers],[carbs]],products[#Headers],0))</f>
        <v>37.130000000000003</v>
      </c>
      <c r="K37" s="4" cm="1">
        <f t="array" ref="K37">INDEX(products[],MATCH(orders[[#This Row],[product_id]:[product_id]],products[[product_id]:[product_id]],0),MATCH(orders[[#Headers],[fat]],products[#Headers],0))</f>
        <v>0.37</v>
      </c>
      <c r="L37" s="2" cm="1">
        <f t="array" ref="L37">_xlfn.XLOOKUP(orders[[#This Row],[product_id]],products[[#All],[product_id]],products[[#All],[price (in INR)]],"Not Available",0)</f>
        <v>40</v>
      </c>
      <c r="M37" s="2" t="e">
        <f>orders[[#This Row],[qty]]*orders[[#This Row],[price (in INR)]]</f>
        <v>#VALUE!</v>
      </c>
    </row>
    <row r="38" spans="1:13" x14ac:dyDescent="0.3">
      <c r="A38" s="2">
        <v>1310</v>
      </c>
      <c r="B38" s="1">
        <v>44965</v>
      </c>
      <c r="C38" s="2">
        <v>79</v>
      </c>
      <c r="D38" s="2">
        <v>484</v>
      </c>
      <c r="E38">
        <v>3</v>
      </c>
      <c r="F38" s="2" t="str">
        <f>VLOOKUP(orders[[#This Row],[customer_id]],customers[#All],2,0)</f>
        <v>tim</v>
      </c>
      <c r="G38" s="4" t="str" cm="1">
        <f t="array" ref="G38">INDEX(products[],MATCH(orders[[#This Row],[product_id]:[product_id]],products[[product_id]:[product_id]],0),MATCH(orders[[#Headers],[product_name]],products[#Headers],0))</f>
        <v>Hamburger</v>
      </c>
      <c r="H38" s="4" cm="1">
        <f t="array" ref="H38">INDEX(products[],MATCH(orders[[#This Row],[product_id]:[product_id]],products[[product_id]:[product_id]],0),MATCH(orders[[#Headers],[calories]],products[#Headers],0))</f>
        <v>250</v>
      </c>
      <c r="I38" s="4" cm="1">
        <f t="array" ref="I38">INDEX(products[],MATCH(orders[[#This Row],[product_id]:[product_id]],products[[product_id]:[product_id]],0),MATCH(orders[[#Headers],[protein]],products[#Headers],0))</f>
        <v>13.29</v>
      </c>
      <c r="J38" s="4" cm="1">
        <f t="array" ref="J38">INDEX(products[],MATCH(orders[[#This Row],[product_id]:[product_id]],products[[product_id]:[product_id]],0),MATCH(orders[[#Headers],[carbs]],products[#Headers],0))</f>
        <v>17.32</v>
      </c>
      <c r="K38" s="4" cm="1">
        <f t="array" ref="K38">INDEX(products[],MATCH(orders[[#This Row],[product_id]:[product_id]],products[[product_id]:[product_id]],0),MATCH(orders[[#Headers],[fat]],products[#Headers],0))</f>
        <v>14.62</v>
      </c>
      <c r="L38" s="2" cm="1">
        <f t="array" ref="L38">_xlfn.XLOOKUP(orders[[#This Row],[product_id]],products[[#All],[product_id]],products[[#All],[price (in INR)]],"Not Available",0)</f>
        <v>70</v>
      </c>
      <c r="M38" s="2">
        <f>orders[[#This Row],[qty]]*orders[[#This Row],[price (in INR)]]</f>
        <v>210</v>
      </c>
    </row>
    <row r="39" spans="1:13" x14ac:dyDescent="0.3">
      <c r="A39" s="2">
        <v>1318</v>
      </c>
      <c r="B39" s="1">
        <v>44965</v>
      </c>
      <c r="C39" s="2">
        <v>29</v>
      </c>
      <c r="D39" s="2">
        <v>794</v>
      </c>
      <c r="E39">
        <v>3</v>
      </c>
      <c r="F39" s="2" t="str">
        <f>VLOOKUP(orders[[#This Row],[customer_id]],customers[#All],2,0)</f>
        <v>john</v>
      </c>
      <c r="G39" s="4" t="str" cm="1">
        <f t="array" ref="G39">INDEX(products[],MATCH(orders[[#This Row],[product_id]:[product_id]],products[[product_id]:[product_id]],0),MATCH(orders[[#Headers],[product_name]],products[#Headers],0))</f>
        <v>Grilled Cheese</v>
      </c>
      <c r="H39" s="4" cm="1">
        <f t="array" ref="H39">INDEX(products[],MATCH(orders[[#This Row],[product_id]:[product_id]],products[[product_id]:[product_id]],0),MATCH(orders[[#Headers],[calories]],products[#Headers],0))</f>
        <v>440</v>
      </c>
      <c r="I39" s="4" cm="1">
        <f t="array" ref="I39">INDEX(products[],MATCH(orders[[#This Row],[product_id]:[product_id]],products[[product_id]:[product_id]],0),MATCH(orders[[#Headers],[protein]],products[#Headers],0))</f>
        <v>21.73</v>
      </c>
      <c r="J39" s="4" cm="1">
        <f t="array" ref="J39">INDEX(products[],MATCH(orders[[#This Row],[product_id]:[product_id]],products[[product_id]:[product_id]],0),MATCH(orders[[#Headers],[carbs]],products[#Headers],0))</f>
        <v>33.46</v>
      </c>
      <c r="K39" s="4" cm="1">
        <f t="array" ref="K39">INDEX(products[],MATCH(orders[[#This Row],[product_id]:[product_id]],products[[product_id]:[product_id]],0),MATCH(orders[[#Headers],[fat]],products[#Headers],0))</f>
        <v>26.27</v>
      </c>
      <c r="L39" s="2" cm="1">
        <f t="array" ref="L39">_xlfn.XLOOKUP(orders[[#This Row],[product_id]],products[[#All],[product_id]],products[[#All],[price (in INR)]],"Not Available",0)</f>
        <v>100</v>
      </c>
      <c r="M39" s="2">
        <f>orders[[#This Row],[qty]]*orders[[#This Row],[price (in INR)]]</f>
        <v>300</v>
      </c>
    </row>
    <row r="40" spans="1:13" x14ac:dyDescent="0.3">
      <c r="A40" s="2">
        <v>1319</v>
      </c>
      <c r="B40" s="1">
        <v>44965</v>
      </c>
      <c r="C40" s="2">
        <v>14</v>
      </c>
      <c r="D40" s="2">
        <v>521</v>
      </c>
      <c r="E40">
        <v>6</v>
      </c>
      <c r="F40" s="2" t="str">
        <f>VLOOKUP(orders[[#This Row],[customer_id]],customers[#All],2,0)</f>
        <v>ravi</v>
      </c>
      <c r="G40" s="4" t="str" cm="1">
        <f t="array" ref="G40">INDEX(products[],MATCH(orders[[#This Row],[product_id]:[product_id]],products[[product_id]:[product_id]],0),MATCH(orders[[#Headers],[product_name]],products[#Headers],0))</f>
        <v>Carrot</v>
      </c>
      <c r="H40" s="4" cm="1">
        <f t="array" ref="H40">INDEX(products[],MATCH(orders[[#This Row],[product_id]:[product_id]],products[[product_id]:[product_id]],0),MATCH(orders[[#Headers],[calories]],products[#Headers],0))</f>
        <v>41</v>
      </c>
      <c r="I40" s="4" cm="1">
        <f t="array" ref="I40">INDEX(products[],MATCH(orders[[#This Row],[product_id]:[product_id]],products[[product_id]:[product_id]],0),MATCH(orders[[#Headers],[protein]],products[#Headers],0))</f>
        <v>0.93</v>
      </c>
      <c r="J40" s="4" cm="1">
        <f t="array" ref="J40">INDEX(products[],MATCH(orders[[#This Row],[product_id]:[product_id]],products[[product_id]:[product_id]],0),MATCH(orders[[#Headers],[carbs]],products[#Headers],0))</f>
        <v>9.58</v>
      </c>
      <c r="K40" s="4" cm="1">
        <f t="array" ref="K40">INDEX(products[],MATCH(orders[[#This Row],[product_id]:[product_id]],products[[product_id]:[product_id]],0),MATCH(orders[[#Headers],[fat]],products[#Headers],0))</f>
        <v>0.24</v>
      </c>
      <c r="L40" s="2" cm="1">
        <f t="array" ref="L40">_xlfn.XLOOKUP(orders[[#This Row],[product_id]],products[[#All],[product_id]],products[[#All],[price (in INR)]],"Not Available",0)</f>
        <v>40</v>
      </c>
      <c r="M40" s="2">
        <f>orders[[#This Row],[qty]]*orders[[#This Row],[price (in INR)]]</f>
        <v>240</v>
      </c>
    </row>
    <row r="41" spans="1:13" x14ac:dyDescent="0.3">
      <c r="A41" s="2">
        <v>1321</v>
      </c>
      <c r="B41" s="1">
        <v>44965</v>
      </c>
      <c r="C41" s="2">
        <v>21</v>
      </c>
      <c r="D41" s="2">
        <v>594</v>
      </c>
      <c r="E41">
        <v>7</v>
      </c>
      <c r="F41" s="2" t="str">
        <f>VLOOKUP(orders[[#This Row],[customer_id]],customers[#All],2,0)</f>
        <v>lisa</v>
      </c>
      <c r="G41" s="4" t="str" cm="1">
        <f t="array" ref="G41">INDEX(products[],MATCH(orders[[#This Row],[product_id]:[product_id]],products[[product_id]:[product_id]],0),MATCH(orders[[#Headers],[product_name]],products[#Headers],0))</f>
        <v>Chicken</v>
      </c>
      <c r="H41" s="4" cm="1">
        <f t="array" ref="H41">INDEX(products[],MATCH(orders[[#This Row],[product_id]:[product_id]],products[[product_id]:[product_id]],0),MATCH(orders[[#Headers],[calories]],products[#Headers],0))</f>
        <v>335</v>
      </c>
      <c r="I41" s="4" cm="1">
        <f t="array" ref="I41">INDEX(products[],MATCH(orders[[#This Row],[product_id]:[product_id]],products[[product_id]:[product_id]],0),MATCH(orders[[#Headers],[protein]],products[#Headers],0))</f>
        <v>31.02</v>
      </c>
      <c r="J41" s="4" cm="1">
        <f t="array" ref="J41">INDEX(products[],MATCH(orders[[#This Row],[product_id]:[product_id]],products[[product_id]:[product_id]],0),MATCH(orders[[#Headers],[carbs]],products[#Headers],0))</f>
        <v>0</v>
      </c>
      <c r="K41" s="4" cm="1">
        <f t="array" ref="K41">INDEX(products[],MATCH(orders[[#This Row],[product_id]:[product_id]],products[[product_id]:[product_id]],0),MATCH(orders[[#Headers],[fat]],products[#Headers],0))</f>
        <v>23.11</v>
      </c>
      <c r="L41" s="2" cm="1">
        <f t="array" ref="L41">_xlfn.XLOOKUP(orders[[#This Row],[product_id]],products[[#All],[product_id]],products[[#All],[price (in INR)]],"Not Available",0)</f>
        <v>250</v>
      </c>
      <c r="M41" s="2">
        <f>orders[[#This Row],[qty]]*orders[[#This Row],[price (in INR)]]</f>
        <v>1750</v>
      </c>
    </row>
    <row r="42" spans="1:13" x14ac:dyDescent="0.3">
      <c r="A42" s="2">
        <v>1323</v>
      </c>
      <c r="B42" s="1">
        <v>44966</v>
      </c>
      <c r="C42" s="2">
        <v>79</v>
      </c>
      <c r="D42" s="2">
        <v>646</v>
      </c>
      <c r="E42">
        <v>9</v>
      </c>
      <c r="F42" s="2" t="str">
        <f>VLOOKUP(orders[[#This Row],[customer_id]],customers[#All],2,0)</f>
        <v>tim</v>
      </c>
      <c r="G42" s="4" t="str" cm="1">
        <f t="array" ref="G42">INDEX(products[],MATCH(orders[[#This Row],[product_id]:[product_id]],products[[product_id]:[product_id]],0),MATCH(orders[[#Headers],[product_name]],products[#Headers],0))</f>
        <v>Apple</v>
      </c>
      <c r="H42" s="4" cm="1">
        <f t="array" ref="H42">INDEX(products[],MATCH(orders[[#This Row],[product_id]:[product_id]],products[[product_id]:[product_id]],0),MATCH(orders[[#Headers],[calories]],products[#Headers],0))</f>
        <v>52</v>
      </c>
      <c r="I42" s="4" cm="1">
        <f t="array" ref="I42">INDEX(products[],MATCH(orders[[#This Row],[product_id]:[product_id]],products[[product_id]:[product_id]],0),MATCH(orders[[#Headers],[protein]],products[#Headers],0))</f>
        <v>0.26</v>
      </c>
      <c r="J42" s="4" cm="1">
        <f t="array" ref="J42">INDEX(products[],MATCH(orders[[#This Row],[product_id]:[product_id]],products[[product_id]:[product_id]],0),MATCH(orders[[#Headers],[carbs]],products[#Headers],0))</f>
        <v>13.8</v>
      </c>
      <c r="K42" s="4" cm="1">
        <f t="array" ref="K42">INDEX(products[],MATCH(orders[[#This Row],[product_id]:[product_id]],products[[product_id]:[product_id]],0),MATCH(orders[[#Headers],[fat]],products[#Headers],0))</f>
        <v>0.17</v>
      </c>
      <c r="L42" s="2" cm="1">
        <f t="array" ref="L42">_xlfn.XLOOKUP(orders[[#This Row],[product_id]],products[[#All],[product_id]],products[[#All],[price (in INR)]],"Not Available",0)</f>
        <v>200</v>
      </c>
      <c r="M42" s="2">
        <f>orders[[#This Row],[qty]]*orders[[#This Row],[price (in INR)]]</f>
        <v>1800</v>
      </c>
    </row>
    <row r="43" spans="1:13" x14ac:dyDescent="0.3">
      <c r="A43" s="2">
        <v>1324</v>
      </c>
      <c r="B43" s="1">
        <v>44966</v>
      </c>
      <c r="C43" s="2">
        <v>19</v>
      </c>
      <c r="D43" s="2">
        <v>594</v>
      </c>
      <c r="E43">
        <v>8</v>
      </c>
      <c r="F43" s="2" t="str">
        <f>VLOOKUP(orders[[#This Row],[customer_id]],customers[#All],2,0)</f>
        <v>ahmed</v>
      </c>
      <c r="G43" s="4" t="str" cm="1">
        <f t="array" ref="G43">INDEX(products[],MATCH(orders[[#This Row],[product_id]:[product_id]],products[[product_id]:[product_id]],0),MATCH(orders[[#Headers],[product_name]],products[#Headers],0))</f>
        <v>Chicken</v>
      </c>
      <c r="H43" s="4" cm="1">
        <f t="array" ref="H43">INDEX(products[],MATCH(orders[[#This Row],[product_id]:[product_id]],products[[product_id]:[product_id]],0),MATCH(orders[[#Headers],[calories]],products[#Headers],0))</f>
        <v>335</v>
      </c>
      <c r="I43" s="4" cm="1">
        <f t="array" ref="I43">INDEX(products[],MATCH(orders[[#This Row],[product_id]:[product_id]],products[[product_id]:[product_id]],0),MATCH(orders[[#Headers],[protein]],products[#Headers],0))</f>
        <v>31.02</v>
      </c>
      <c r="J43" s="4" cm="1">
        <f t="array" ref="J43">INDEX(products[],MATCH(orders[[#This Row],[product_id]:[product_id]],products[[product_id]:[product_id]],0),MATCH(orders[[#Headers],[carbs]],products[#Headers],0))</f>
        <v>0</v>
      </c>
      <c r="K43" s="4" cm="1">
        <f t="array" ref="K43">INDEX(products[],MATCH(orders[[#This Row],[product_id]:[product_id]],products[[product_id]:[product_id]],0),MATCH(orders[[#Headers],[fat]],products[#Headers],0))</f>
        <v>23.11</v>
      </c>
      <c r="L43" s="2" cm="1">
        <f t="array" ref="L43">_xlfn.XLOOKUP(orders[[#This Row],[product_id]],products[[#All],[product_id]],products[[#All],[price (in INR)]],"Not Available",0)</f>
        <v>250</v>
      </c>
      <c r="M43" s="2">
        <f>orders[[#This Row],[qty]]*orders[[#This Row],[price (in INR)]]</f>
        <v>2000</v>
      </c>
    </row>
    <row r="44" spans="1:13" x14ac:dyDescent="0.3">
      <c r="A44" s="2">
        <v>1327</v>
      </c>
      <c r="B44" s="1">
        <v>44966</v>
      </c>
      <c r="C44" s="2">
        <v>50</v>
      </c>
      <c r="D44" s="2">
        <v>392</v>
      </c>
      <c r="E44">
        <v>9</v>
      </c>
      <c r="F44" s="2" t="str">
        <f>VLOOKUP(orders[[#This Row],[customer_id]],customers[#All],2,0)</f>
        <v>bruce</v>
      </c>
      <c r="G44" s="4" t="str" cm="1">
        <f t="array" ref="G44">INDEX(products[],MATCH(orders[[#This Row],[product_id]:[product_id]],products[[product_id]:[product_id]],0),MATCH(orders[[#Headers],[product_name]],products[#Headers],0))</f>
        <v>Yogurt</v>
      </c>
      <c r="H44" s="4" cm="1">
        <f t="array" ref="H44">INDEX(products[],MATCH(orders[[#This Row],[product_id]:[product_id]],products[[product_id]:[product_id]],0),MATCH(orders[[#Headers],[calories]],products[#Headers],0))</f>
        <v>118</v>
      </c>
      <c r="I44" s="4" cm="1">
        <f t="array" ref="I44">INDEX(products[],MATCH(orders[[#This Row],[product_id]:[product_id]],products[[product_id]:[product_id]],0),MATCH(orders[[#Headers],[protein]],products[#Headers],0))</f>
        <v>6.38</v>
      </c>
      <c r="J44" s="4" cm="1">
        <f t="array" ref="J44">INDEX(products[],MATCH(orders[[#This Row],[product_id]:[product_id]],products[[product_id]:[product_id]],0),MATCH(orders[[#Headers],[carbs]],products[#Headers],0))</f>
        <v>14.02</v>
      </c>
      <c r="K44" s="4" cm="1">
        <f t="array" ref="K44">INDEX(products[],MATCH(orders[[#This Row],[product_id]:[product_id]],products[[product_id]:[product_id]],0),MATCH(orders[[#Headers],[fat]],products[#Headers],0))</f>
        <v>4.0999999999999996</v>
      </c>
      <c r="L44" s="2" cm="1">
        <f t="array" ref="L44">_xlfn.XLOOKUP(orders[[#This Row],[product_id]],products[[#All],[product_id]],products[[#All],[price (in INR)]],"Not Available",0)</f>
        <v>30</v>
      </c>
      <c r="M44" s="2">
        <f>orders[[#This Row],[qty]]*orders[[#This Row],[price (in INR)]]</f>
        <v>270</v>
      </c>
    </row>
    <row r="45" spans="1:13" x14ac:dyDescent="0.3">
      <c r="A45" s="2">
        <v>1330</v>
      </c>
      <c r="B45" s="1">
        <v>44966</v>
      </c>
      <c r="C45" s="2">
        <v>29</v>
      </c>
      <c r="D45" s="2">
        <v>804</v>
      </c>
      <c r="E45">
        <v>10</v>
      </c>
      <c r="F45" s="2" t="str">
        <f>VLOOKUP(orders[[#This Row],[customer_id]],customers[#All],2,0)</f>
        <v>john</v>
      </c>
      <c r="G45" s="4" t="str" cm="1">
        <f t="array" ref="G45">INDEX(products[],MATCH(orders[[#This Row],[product_id]:[product_id]],products[[product_id]:[product_id]],0),MATCH(orders[[#Headers],[product_name]],products[#Headers],0))</f>
        <v>Broccoli</v>
      </c>
      <c r="H45" s="4" cm="1">
        <f t="array" ref="H45">INDEX(products[],MATCH(orders[[#This Row],[product_id]:[product_id]],products[[product_id]:[product_id]],0),MATCH(orders[[#Headers],[calories]],products[#Headers],0))</f>
        <v>34</v>
      </c>
      <c r="I45" s="4" cm="1">
        <f t="array" ref="I45">INDEX(products[],MATCH(orders[[#This Row],[product_id]:[product_id]],products[[product_id]:[product_id]],0),MATCH(orders[[#Headers],[protein]],products[#Headers],0))</f>
        <v>2.82</v>
      </c>
      <c r="J45" s="4" cm="1">
        <f t="array" ref="J45">INDEX(products[],MATCH(orders[[#This Row],[product_id]:[product_id]],products[[product_id]:[product_id]],0),MATCH(orders[[#Headers],[carbs]],products[#Headers],0))</f>
        <v>6.64</v>
      </c>
      <c r="K45" s="4" cm="1">
        <f t="array" ref="K45">INDEX(products[],MATCH(orders[[#This Row],[product_id]:[product_id]],products[[product_id]:[product_id]],0),MATCH(orders[[#Headers],[fat]],products[#Headers],0))</f>
        <v>0.37</v>
      </c>
      <c r="L45" s="2" cm="1">
        <f t="array" ref="L45">_xlfn.XLOOKUP(orders[[#This Row],[product_id]],products[[#All],[product_id]],products[[#All],[price (in INR)]],"Not Available",0)</f>
        <v>30</v>
      </c>
      <c r="M45" s="2">
        <f>orders[[#This Row],[qty]]*orders[[#This Row],[price (in INR)]]</f>
        <v>300</v>
      </c>
    </row>
    <row r="46" spans="1:13" x14ac:dyDescent="0.3">
      <c r="A46" s="2">
        <v>1335</v>
      </c>
      <c r="B46" s="1">
        <v>44966</v>
      </c>
      <c r="C46" s="2">
        <v>34</v>
      </c>
      <c r="D46" s="2">
        <v>811</v>
      </c>
      <c r="E46">
        <v>6</v>
      </c>
      <c r="F46" s="2" t="str">
        <f>VLOOKUP(orders[[#This Row],[customer_id]],customers[#All],2,0)</f>
        <v>jay</v>
      </c>
      <c r="G46" s="4" t="str" cm="1">
        <f t="array" ref="G46">INDEX(products[],MATCH(orders[[#This Row],[product_id]:[product_id]],products[[product_id]:[product_id]],0),MATCH(orders[[#Headers],[product_name]],products[#Headers],0))</f>
        <v>Celery</v>
      </c>
      <c r="H46" s="4" cm="1">
        <f t="array" ref="H46">INDEX(products[],MATCH(orders[[#This Row],[product_id]:[product_id]],products[[product_id]:[product_id]],0),MATCH(orders[[#Headers],[calories]],products[#Headers],0))</f>
        <v>16</v>
      </c>
      <c r="I46" s="4" cm="1">
        <f t="array" ref="I46">INDEX(products[],MATCH(orders[[#This Row],[product_id]:[product_id]],products[[product_id]:[product_id]],0),MATCH(orders[[#Headers],[protein]],products[#Headers],0))</f>
        <v>0.69</v>
      </c>
      <c r="J46" s="4" cm="1">
        <f t="array" ref="J46">INDEX(products[],MATCH(orders[[#This Row],[product_id]:[product_id]],products[[product_id]:[product_id]],0),MATCH(orders[[#Headers],[carbs]],products[#Headers],0))</f>
        <v>3.06</v>
      </c>
      <c r="K46" s="4" cm="1">
        <f t="array" ref="K46">INDEX(products[],MATCH(orders[[#This Row],[product_id]:[product_id]],products[[product_id]:[product_id]],0),MATCH(orders[[#Headers],[fat]],products[#Headers],0))</f>
        <v>0.17</v>
      </c>
      <c r="L46" s="2" cm="1">
        <f t="array" ref="L46">_xlfn.XLOOKUP(orders[[#This Row],[product_id]],products[[#All],[product_id]],products[[#All],[price (in INR)]],"Not Available",0)</f>
        <v>50</v>
      </c>
      <c r="M46" s="2">
        <f>orders[[#This Row],[qty]]*orders[[#This Row],[price (in INR)]]</f>
        <v>300</v>
      </c>
    </row>
    <row r="47" spans="1:13" x14ac:dyDescent="0.3">
      <c r="A47" s="2">
        <v>1338</v>
      </c>
      <c r="B47" s="1">
        <v>44967</v>
      </c>
      <c r="C47" s="2">
        <v>14</v>
      </c>
      <c r="D47" s="2">
        <v>521</v>
      </c>
      <c r="E47">
        <v>5</v>
      </c>
      <c r="F47" s="2" t="str">
        <f>VLOOKUP(orders[[#This Row],[customer_id]],customers[#All],2,0)</f>
        <v>ravi</v>
      </c>
      <c r="G47" s="4" t="str" cm="1">
        <f t="array" ref="G47">INDEX(products[],MATCH(orders[[#This Row],[product_id]:[product_id]],products[[product_id]:[product_id]],0),MATCH(orders[[#Headers],[product_name]],products[#Headers],0))</f>
        <v>Carrot</v>
      </c>
      <c r="H47" s="4" cm="1">
        <f t="array" ref="H47">INDEX(products[],MATCH(orders[[#This Row],[product_id]:[product_id]],products[[product_id]:[product_id]],0),MATCH(orders[[#Headers],[calories]],products[#Headers],0))</f>
        <v>41</v>
      </c>
      <c r="I47" s="4" cm="1">
        <f t="array" ref="I47">INDEX(products[],MATCH(orders[[#This Row],[product_id]:[product_id]],products[[product_id]:[product_id]],0),MATCH(orders[[#Headers],[protein]],products[#Headers],0))</f>
        <v>0.93</v>
      </c>
      <c r="J47" s="4" cm="1">
        <f t="array" ref="J47">INDEX(products[],MATCH(orders[[#This Row],[product_id]:[product_id]],products[[product_id]:[product_id]],0),MATCH(orders[[#Headers],[carbs]],products[#Headers],0))</f>
        <v>9.58</v>
      </c>
      <c r="K47" s="4" cm="1">
        <f t="array" ref="K47">INDEX(products[],MATCH(orders[[#This Row],[product_id]:[product_id]],products[[product_id]:[product_id]],0),MATCH(orders[[#Headers],[fat]],products[#Headers],0))</f>
        <v>0.24</v>
      </c>
      <c r="L47" s="2" cm="1">
        <f t="array" ref="L47">_xlfn.XLOOKUP(orders[[#This Row],[product_id]],products[[#All],[product_id]],products[[#All],[price (in INR)]],"Not Available",0)</f>
        <v>40</v>
      </c>
      <c r="M47" s="2">
        <f>orders[[#This Row],[qty]]*orders[[#This Row],[price (in INR)]]</f>
        <v>200</v>
      </c>
    </row>
    <row r="48" spans="1:13" x14ac:dyDescent="0.3">
      <c r="A48" s="2">
        <v>1339</v>
      </c>
      <c r="B48" s="1">
        <v>44967</v>
      </c>
      <c r="C48" s="2">
        <v>35</v>
      </c>
      <c r="D48" s="2">
        <v>886</v>
      </c>
      <c r="E48" t="s">
        <v>27</v>
      </c>
      <c r="F48" s="2" t="str">
        <f>VLOOKUP(orders[[#This Row],[customer_id]],customers[#All],2,0)</f>
        <v>mike</v>
      </c>
      <c r="G48" s="4" t="str" cm="1">
        <f t="array" ref="G48">INDEX(products[],MATCH(orders[[#This Row],[product_id]:[product_id]],products[[product_id]:[product_id]],0),MATCH(orders[[#Headers],[product_name]],products[#Headers],0))</f>
        <v>Avocado</v>
      </c>
      <c r="H48" s="4" cm="1">
        <f t="array" ref="H48">INDEX(products[],MATCH(orders[[#This Row],[product_id]:[product_id]],products[[product_id]:[product_id]],0),MATCH(orders[[#Headers],[calories]],products[#Headers],0))</f>
        <v>322</v>
      </c>
      <c r="I48" s="4" cm="1">
        <f t="array" ref="I48">INDEX(products[],MATCH(orders[[#This Row],[product_id]:[product_id]],products[[product_id]:[product_id]],0),MATCH(orders[[#Headers],[protein]],products[#Headers],0))</f>
        <v>4.0199999999999996</v>
      </c>
      <c r="J48" s="4" cm="1">
        <f t="array" ref="J48">INDEX(products[],MATCH(orders[[#This Row],[product_id]:[product_id]],products[[product_id]:[product_id]],0),MATCH(orders[[#Headers],[carbs]],products[#Headers],0))</f>
        <v>17.149999999999999</v>
      </c>
      <c r="K48" s="4" cm="1">
        <f t="array" ref="K48">INDEX(products[],MATCH(orders[[#This Row],[product_id]:[product_id]],products[[product_id]:[product_id]],0),MATCH(orders[[#Headers],[fat]],products[#Headers],0))</f>
        <v>29.47</v>
      </c>
      <c r="L48" s="2" cm="1">
        <f t="array" ref="L48">_xlfn.XLOOKUP(orders[[#This Row],[product_id]],products[[#All],[product_id]],products[[#All],[price (in INR)]],"Not Available",0)</f>
        <v>100</v>
      </c>
      <c r="M48" s="2" t="e">
        <f>orders[[#This Row],[qty]]*orders[[#This Row],[price (in INR)]]</f>
        <v>#VALUE!</v>
      </c>
    </row>
    <row r="49" spans="1:13" x14ac:dyDescent="0.3">
      <c r="A49" s="2">
        <v>1341</v>
      </c>
      <c r="B49" s="1">
        <v>44967</v>
      </c>
      <c r="C49" s="2">
        <v>29</v>
      </c>
      <c r="D49" s="2">
        <v>600</v>
      </c>
      <c r="E49">
        <v>6</v>
      </c>
      <c r="F49" s="2" t="str">
        <f>VLOOKUP(orders[[#This Row],[customer_id]],customers[#All],2,0)</f>
        <v>john</v>
      </c>
      <c r="G49" s="4" t="str" cm="1">
        <f t="array" ref="G49">INDEX(products[],MATCH(orders[[#This Row],[product_id]:[product_id]],products[[product_id]:[product_id]],0),MATCH(orders[[#Headers],[product_name]],products[#Headers],0))</f>
        <v>Grapefruit</v>
      </c>
      <c r="H49" s="4" cm="1">
        <f t="array" ref="H49">INDEX(products[],MATCH(orders[[#This Row],[product_id]:[product_id]],products[[product_id]:[product_id]],0),MATCH(orders[[#Headers],[calories]],products[#Headers],0))</f>
        <v>42</v>
      </c>
      <c r="I49" s="4" cm="1">
        <f t="array" ref="I49">INDEX(products[],MATCH(orders[[#This Row],[product_id]:[product_id]],products[[product_id]:[product_id]],0),MATCH(orders[[#Headers],[protein]],products[#Headers],0))</f>
        <v>0.79</v>
      </c>
      <c r="J49" s="4" cm="1">
        <f t="array" ref="J49">INDEX(products[],MATCH(orders[[#This Row],[product_id]:[product_id]],products[[product_id]:[product_id]],0),MATCH(orders[[#Headers],[carbs]],products[#Headers],0))</f>
        <v>10.66</v>
      </c>
      <c r="K49" s="4" cm="1">
        <f t="array" ref="K49">INDEX(products[],MATCH(orders[[#This Row],[product_id]:[product_id]],products[[product_id]:[product_id]],0),MATCH(orders[[#Headers],[fat]],products[#Headers],0))</f>
        <v>0.14000000000000001</v>
      </c>
      <c r="L49" s="2" cm="1">
        <f t="array" ref="L49">_xlfn.XLOOKUP(orders[[#This Row],[product_id]],products[[#All],[product_id]],products[[#All],[price (in INR)]],"Not Available",0)</f>
        <v>20</v>
      </c>
      <c r="M49" s="2">
        <f>orders[[#This Row],[qty]]*orders[[#This Row],[price (in INR)]]</f>
        <v>120</v>
      </c>
    </row>
    <row r="50" spans="1:13" x14ac:dyDescent="0.3">
      <c r="A50" s="2">
        <v>1342</v>
      </c>
      <c r="B50" s="1">
        <v>44967</v>
      </c>
      <c r="C50" s="2">
        <v>11</v>
      </c>
      <c r="D50" s="2">
        <v>651</v>
      </c>
      <c r="E50">
        <v>6</v>
      </c>
      <c r="F50" s="2" t="str">
        <f>VLOOKUP(orders[[#This Row],[customer_id]],customers[#All],2,0)</f>
        <v>anthony</v>
      </c>
      <c r="G50" s="4" t="str" cm="1">
        <f t="array" ref="G50">INDEX(products[],MATCH(orders[[#This Row],[product_id]:[product_id]],products[[product_id]:[product_id]],0),MATCH(orders[[#Headers],[product_name]],products[#Headers],0))</f>
        <v>Banana</v>
      </c>
      <c r="H50" s="4" cm="1">
        <f t="array" ref="H50">INDEX(products[],MATCH(orders[[#This Row],[product_id]:[product_id]],products[[product_id]:[product_id]],0),MATCH(orders[[#Headers],[calories]],products[#Headers],0))</f>
        <v>89</v>
      </c>
      <c r="I50" s="4" cm="1">
        <f t="array" ref="I50">INDEX(products[],MATCH(orders[[#This Row],[product_id]:[product_id]],products[[product_id]:[product_id]],0),MATCH(orders[[#Headers],[protein]],products[#Headers],0))</f>
        <v>1.0900000000000001</v>
      </c>
      <c r="J50" s="4" cm="1">
        <f t="array" ref="J50">INDEX(products[],MATCH(orders[[#This Row],[product_id]:[product_id]],products[[product_id]:[product_id]],0),MATCH(orders[[#Headers],[carbs]],products[#Headers],0))</f>
        <v>22.8</v>
      </c>
      <c r="K50" s="4" cm="1">
        <f t="array" ref="K50">INDEX(products[],MATCH(orders[[#This Row],[product_id]:[product_id]],products[[product_id]:[product_id]],0),MATCH(orders[[#Headers],[fat]],products[#Headers],0))</f>
        <v>0.33</v>
      </c>
      <c r="L50" s="2" cm="1">
        <f t="array" ref="L50">_xlfn.XLOOKUP(orders[[#This Row],[product_id]],products[[#All],[product_id]],products[[#All],[price (in INR)]],"Not Available",0)</f>
        <v>80</v>
      </c>
      <c r="M50" s="2">
        <f>orders[[#This Row],[qty]]*orders[[#This Row],[price (in INR)]]</f>
        <v>480</v>
      </c>
    </row>
    <row r="51" spans="1:13" x14ac:dyDescent="0.3">
      <c r="A51" s="2">
        <v>1346</v>
      </c>
      <c r="B51" s="1">
        <v>44967</v>
      </c>
      <c r="C51" s="2">
        <v>21</v>
      </c>
      <c r="D51" s="2">
        <v>328</v>
      </c>
      <c r="E51">
        <v>2</v>
      </c>
      <c r="F51" s="2" t="str">
        <f>VLOOKUP(orders[[#This Row],[customer_id]],customers[#All],2,0)</f>
        <v>lisa</v>
      </c>
      <c r="G51" s="4" t="str" cm="1">
        <f t="array" ref="G51">INDEX(products[],MATCH(orders[[#This Row],[product_id]:[product_id]],products[[product_id]:[product_id]],0),MATCH(orders[[#Headers],[product_name]],products[#Headers],0))</f>
        <v>Pasta</v>
      </c>
      <c r="H51" s="4" cm="1">
        <f t="array" ref="H51">INDEX(products[],MATCH(orders[[#This Row],[product_id]:[product_id]],products[[product_id]:[product_id]],0),MATCH(orders[[#Headers],[calories]],products[#Headers],0))</f>
        <v>131</v>
      </c>
      <c r="I51" s="4" cm="1">
        <f t="array" ref="I51">INDEX(products[],MATCH(orders[[#This Row],[product_id]:[product_id]],products[[product_id]:[product_id]],0),MATCH(orders[[#Headers],[protein]],products[#Headers],0))</f>
        <v>5.47</v>
      </c>
      <c r="J51" s="4" cm="1">
        <f t="array" ref="J51">INDEX(products[],MATCH(orders[[#This Row],[product_id]:[product_id]],products[[product_id]:[product_id]],0),MATCH(orders[[#Headers],[carbs]],products[#Headers],0))</f>
        <v>25.77</v>
      </c>
      <c r="K51" s="4" cm="1">
        <f t="array" ref="K51">INDEX(products[],MATCH(orders[[#This Row],[product_id]:[product_id]],products[[product_id]:[product_id]],0),MATCH(orders[[#Headers],[fat]],products[#Headers],0))</f>
        <v>1.03</v>
      </c>
      <c r="L51" s="2" cm="1">
        <f t="array" ref="L51">_xlfn.XLOOKUP(orders[[#This Row],[product_id]],products[[#All],[product_id]],products[[#All],[price (in INR)]],"Not Available",0)</f>
        <v>60</v>
      </c>
      <c r="M51" s="2">
        <f>orders[[#This Row],[qty]]*orders[[#This Row],[price (in INR)]]</f>
        <v>120</v>
      </c>
    </row>
    <row r="52" spans="1:13" x14ac:dyDescent="0.3">
      <c r="A52" s="2">
        <v>1347</v>
      </c>
      <c r="B52" s="1">
        <v>44968</v>
      </c>
      <c r="C52" s="2">
        <v>79</v>
      </c>
      <c r="D52" s="2">
        <v>862</v>
      </c>
      <c r="E52">
        <v>9</v>
      </c>
      <c r="F52" s="2" t="str">
        <f>VLOOKUP(orders[[#This Row],[customer_id]],customers[#All],2,0)</f>
        <v>tim</v>
      </c>
      <c r="G52" s="4" t="str" cm="1">
        <f t="array" ref="G52">INDEX(products[],MATCH(orders[[#This Row],[product_id]:[product_id]],products[[product_id]:[product_id]],0),MATCH(orders[[#Headers],[product_name]],products[#Headers],0))</f>
        <v>Chocolate Cake</v>
      </c>
      <c r="H52" s="4" cm="1">
        <f t="array" ref="H52">INDEX(products[],MATCH(orders[[#This Row],[product_id]:[product_id]],products[[product_id]:[product_id]],0),MATCH(orders[[#Headers],[calories]],products[#Headers],0))</f>
        <v>452</v>
      </c>
      <c r="I52" s="4" cm="1">
        <f t="array" ref="I52">INDEX(products[],MATCH(orders[[#This Row],[product_id]:[product_id]],products[[product_id]:[product_id]],0),MATCH(orders[[#Headers],[protein]],products[#Headers],0))</f>
        <v>3.75</v>
      </c>
      <c r="J52" s="4" cm="1">
        <f t="array" ref="J52">INDEX(products[],MATCH(orders[[#This Row],[product_id]:[product_id]],products[[product_id]:[product_id]],0),MATCH(orders[[#Headers],[carbs]],products[#Headers],0))</f>
        <v>44.61</v>
      </c>
      <c r="K52" s="4" cm="1">
        <f t="array" ref="K52">INDEX(products[],MATCH(orders[[#This Row],[product_id]:[product_id]],products[[product_id]:[product_id]],0),MATCH(orders[[#Headers],[fat]],products[#Headers],0))</f>
        <v>29.11</v>
      </c>
      <c r="L52" s="2" cm="1">
        <f t="array" ref="L52">_xlfn.XLOOKUP(orders[[#This Row],[product_id]],products[[#All],[product_id]],products[[#All],[price (in INR)]],"Not Available",0)</f>
        <v>200</v>
      </c>
      <c r="M52" s="2">
        <f>orders[[#This Row],[qty]]*orders[[#This Row],[price (in INR)]]</f>
        <v>1800</v>
      </c>
    </row>
    <row r="53" spans="1:13" x14ac:dyDescent="0.3">
      <c r="A53" s="2">
        <v>1350</v>
      </c>
      <c r="B53" s="1">
        <v>44968</v>
      </c>
      <c r="C53" s="2">
        <v>19</v>
      </c>
      <c r="D53" s="2">
        <v>484</v>
      </c>
      <c r="E53">
        <v>9</v>
      </c>
      <c r="F53" s="2" t="str">
        <f>VLOOKUP(orders[[#This Row],[customer_id]],customers[#All],2,0)</f>
        <v>ahmed</v>
      </c>
      <c r="G53" s="4" t="str" cm="1">
        <f t="array" ref="G53">INDEX(products[],MATCH(orders[[#This Row],[product_id]:[product_id]],products[[product_id]:[product_id]],0),MATCH(orders[[#Headers],[product_name]],products[#Headers],0))</f>
        <v>Hamburger</v>
      </c>
      <c r="H53" s="4" cm="1">
        <f t="array" ref="H53">INDEX(products[],MATCH(orders[[#This Row],[product_id]:[product_id]],products[[product_id]:[product_id]],0),MATCH(orders[[#Headers],[calories]],products[#Headers],0))</f>
        <v>250</v>
      </c>
      <c r="I53" s="4" cm="1">
        <f t="array" ref="I53">INDEX(products[],MATCH(orders[[#This Row],[product_id]:[product_id]],products[[product_id]:[product_id]],0),MATCH(orders[[#Headers],[protein]],products[#Headers],0))</f>
        <v>13.29</v>
      </c>
      <c r="J53" s="4" cm="1">
        <f t="array" ref="J53">INDEX(products[],MATCH(orders[[#This Row],[product_id]:[product_id]],products[[product_id]:[product_id]],0),MATCH(orders[[#Headers],[carbs]],products[#Headers],0))</f>
        <v>17.32</v>
      </c>
      <c r="K53" s="4" cm="1">
        <f t="array" ref="K53">INDEX(products[],MATCH(orders[[#This Row],[product_id]:[product_id]],products[[product_id]:[product_id]],0),MATCH(orders[[#Headers],[fat]],products[#Headers],0))</f>
        <v>14.62</v>
      </c>
      <c r="L53" s="2" cm="1">
        <f t="array" ref="L53">_xlfn.XLOOKUP(orders[[#This Row],[product_id]],products[[#All],[product_id]],products[[#All],[price (in INR)]],"Not Available",0)</f>
        <v>70</v>
      </c>
      <c r="M53" s="2">
        <f>orders[[#This Row],[qty]]*orders[[#This Row],[price (in INR)]]</f>
        <v>630</v>
      </c>
    </row>
    <row r="54" spans="1:13" x14ac:dyDescent="0.3">
      <c r="A54" s="2">
        <v>1352</v>
      </c>
      <c r="B54" s="1">
        <v>44968</v>
      </c>
      <c r="C54" s="2">
        <v>35</v>
      </c>
      <c r="D54" s="2">
        <v>704</v>
      </c>
      <c r="E54">
        <v>4</v>
      </c>
      <c r="F54" s="2" t="str">
        <f>VLOOKUP(orders[[#This Row],[customer_id]],customers[#All],2,0)</f>
        <v>mike</v>
      </c>
      <c r="G54" s="4" t="str" cm="1">
        <f t="array" ref="G54">INDEX(products[],MATCH(orders[[#This Row],[product_id]:[product_id]],products[[product_id]:[product_id]],0),MATCH(orders[[#Headers],[product_name]],products[#Headers],0))</f>
        <v>Eggs</v>
      </c>
      <c r="H54" s="4" cm="1">
        <f t="array" ref="H54">INDEX(products[],MATCH(orders[[#This Row],[product_id]:[product_id]],products[[product_id]:[product_id]],0),MATCH(orders[[#Headers],[calories]],products[#Headers],0))</f>
        <v>155</v>
      </c>
      <c r="I54" s="4" cm="1">
        <f t="array" ref="I54">INDEX(products[],MATCH(orders[[#This Row],[product_id]:[product_id]],products[[product_id]:[product_id]],0),MATCH(orders[[#Headers],[protein]],products[#Headers],0))</f>
        <v>12.58</v>
      </c>
      <c r="J54" s="4" cm="1">
        <f t="array" ref="J54">INDEX(products[],MATCH(orders[[#This Row],[product_id]:[product_id]],products[[product_id]:[product_id]],0),MATCH(orders[[#Headers],[carbs]],products[#Headers],0))</f>
        <v>0.77</v>
      </c>
      <c r="K54" s="4" cm="1">
        <f t="array" ref="K54">INDEX(products[],MATCH(orders[[#This Row],[product_id]:[product_id]],products[[product_id]:[product_id]],0),MATCH(orders[[#Headers],[fat]],products[#Headers],0))</f>
        <v>10.61</v>
      </c>
      <c r="L54" s="2" cm="1">
        <f t="array" ref="L54">_xlfn.XLOOKUP(orders[[#This Row],[product_id]],products[[#All],[product_id]],products[[#All],[price (in INR)]],"Not Available",0)</f>
        <v>65</v>
      </c>
      <c r="M54" s="2">
        <f>orders[[#This Row],[qty]]*orders[[#This Row],[price (in INR)]]</f>
        <v>260</v>
      </c>
    </row>
    <row r="55" spans="1:13" x14ac:dyDescent="0.3">
      <c r="A55" s="2">
        <v>1353</v>
      </c>
      <c r="B55" s="1">
        <v>44968</v>
      </c>
      <c r="C55" s="2">
        <v>34</v>
      </c>
      <c r="D55" s="2">
        <v>739</v>
      </c>
      <c r="E55">
        <v>3</v>
      </c>
      <c r="F55" s="2" t="str">
        <f>VLOOKUP(orders[[#This Row],[customer_id]],customers[#All],2,0)</f>
        <v>jay</v>
      </c>
      <c r="G55" s="4" t="str" cm="1">
        <f t="array" ref="G55">INDEX(products[],MATCH(orders[[#This Row],[product_id]:[product_id]],products[[product_id]:[product_id]],0),MATCH(orders[[#Headers],[product_name]],products[#Headers],0))</f>
        <v>Donut</v>
      </c>
      <c r="H55" s="4" cm="1">
        <f t="array" ref="H55">INDEX(products[],MATCH(orders[[#This Row],[product_id]:[product_id]],products[[product_id]:[product_id]],0),MATCH(orders[[#Headers],[calories]],products[#Headers],0))</f>
        <v>452</v>
      </c>
      <c r="I55" s="4" cm="1">
        <f t="array" ref="I55">INDEX(products[],MATCH(orders[[#This Row],[product_id]:[product_id]],products[[product_id]:[product_id]],0),MATCH(orders[[#Headers],[protein]],products[#Headers],0))</f>
        <v>4.09</v>
      </c>
      <c r="J55" s="4" cm="1">
        <f t="array" ref="J55">INDEX(products[],MATCH(orders[[#This Row],[product_id]:[product_id]],products[[product_id]:[product_id]],0),MATCH(orders[[#Headers],[carbs]],products[#Headers],0))</f>
        <v>50.44</v>
      </c>
      <c r="K55" s="4" cm="1">
        <f t="array" ref="K55">INDEX(products[],MATCH(orders[[#This Row],[product_id]:[product_id]],products[[product_id]:[product_id]],0),MATCH(orders[[#Headers],[fat]],products[#Headers],0))</f>
        <v>27.51</v>
      </c>
      <c r="L55" s="2" cm="1">
        <f t="array" ref="L55">_xlfn.XLOOKUP(orders[[#This Row],[product_id]],products[[#All],[product_id]],products[[#All],[price (in INR)]],"Not Available",0)</f>
        <v>40</v>
      </c>
      <c r="M55" s="2">
        <f>orders[[#This Row],[qty]]*orders[[#This Row],[price (in INR)]]</f>
        <v>120</v>
      </c>
    </row>
    <row r="56" spans="1:13" x14ac:dyDescent="0.3">
      <c r="A56" s="2">
        <v>1358</v>
      </c>
      <c r="B56" s="1">
        <v>44968</v>
      </c>
      <c r="C56" s="2">
        <v>50</v>
      </c>
      <c r="D56" s="2">
        <v>594</v>
      </c>
      <c r="E56">
        <v>9</v>
      </c>
      <c r="F56" s="2" t="str">
        <f>VLOOKUP(orders[[#This Row],[customer_id]],customers[#All],2,0)</f>
        <v>bruce</v>
      </c>
      <c r="G56" s="4" t="str" cm="1">
        <f t="array" ref="G56">INDEX(products[],MATCH(orders[[#This Row],[product_id]:[product_id]],products[[product_id]:[product_id]],0),MATCH(orders[[#Headers],[product_name]],products[#Headers],0))</f>
        <v>Chicken</v>
      </c>
      <c r="H56" s="4" cm="1">
        <f t="array" ref="H56">INDEX(products[],MATCH(orders[[#This Row],[product_id]:[product_id]],products[[product_id]:[product_id]],0),MATCH(orders[[#Headers],[calories]],products[#Headers],0))</f>
        <v>335</v>
      </c>
      <c r="I56" s="4" cm="1">
        <f t="array" ref="I56">INDEX(products[],MATCH(orders[[#This Row],[product_id]:[product_id]],products[[product_id]:[product_id]],0),MATCH(orders[[#Headers],[protein]],products[#Headers],0))</f>
        <v>31.02</v>
      </c>
      <c r="J56" s="4" cm="1">
        <f t="array" ref="J56">INDEX(products[],MATCH(orders[[#This Row],[product_id]:[product_id]],products[[product_id]:[product_id]],0),MATCH(orders[[#Headers],[carbs]],products[#Headers],0))</f>
        <v>0</v>
      </c>
      <c r="K56" s="4" cm="1">
        <f t="array" ref="K56">INDEX(products[],MATCH(orders[[#This Row],[product_id]:[product_id]],products[[product_id]:[product_id]],0),MATCH(orders[[#Headers],[fat]],products[#Headers],0))</f>
        <v>23.11</v>
      </c>
      <c r="L56" s="2" cm="1">
        <f t="array" ref="L56">_xlfn.XLOOKUP(orders[[#This Row],[product_id]],products[[#All],[product_id]],products[[#All],[price (in INR)]],"Not Available",0)</f>
        <v>250</v>
      </c>
      <c r="M56" s="2">
        <f>orders[[#This Row],[qty]]*orders[[#This Row],[price (in INR)]]</f>
        <v>2250</v>
      </c>
    </row>
    <row r="57" spans="1:13" x14ac:dyDescent="0.3">
      <c r="A57" s="2">
        <v>1359</v>
      </c>
      <c r="B57" s="1">
        <v>44969</v>
      </c>
      <c r="C57" s="2">
        <v>35</v>
      </c>
      <c r="D57" s="2">
        <v>392</v>
      </c>
      <c r="E57">
        <v>3</v>
      </c>
      <c r="F57" s="2" t="str">
        <f>VLOOKUP(orders[[#This Row],[customer_id]],customers[#All],2,0)</f>
        <v>mike</v>
      </c>
      <c r="G57" s="4" t="str" cm="1">
        <f t="array" ref="G57">INDEX(products[],MATCH(orders[[#This Row],[product_id]:[product_id]],products[[product_id]:[product_id]],0),MATCH(orders[[#Headers],[product_name]],products[#Headers],0))</f>
        <v>Yogurt</v>
      </c>
      <c r="H57" s="4" cm="1">
        <f t="array" ref="H57">INDEX(products[],MATCH(orders[[#This Row],[product_id]:[product_id]],products[[product_id]:[product_id]],0),MATCH(orders[[#Headers],[calories]],products[#Headers],0))</f>
        <v>118</v>
      </c>
      <c r="I57" s="4" cm="1">
        <f t="array" ref="I57">INDEX(products[],MATCH(orders[[#This Row],[product_id]:[product_id]],products[[product_id]:[product_id]],0),MATCH(orders[[#Headers],[protein]],products[#Headers],0))</f>
        <v>6.38</v>
      </c>
      <c r="J57" s="4" cm="1">
        <f t="array" ref="J57">INDEX(products[],MATCH(orders[[#This Row],[product_id]:[product_id]],products[[product_id]:[product_id]],0),MATCH(orders[[#Headers],[carbs]],products[#Headers],0))</f>
        <v>14.02</v>
      </c>
      <c r="K57" s="4" cm="1">
        <f t="array" ref="K57">INDEX(products[],MATCH(orders[[#This Row],[product_id]:[product_id]],products[[product_id]:[product_id]],0),MATCH(orders[[#Headers],[fat]],products[#Headers],0))</f>
        <v>4.0999999999999996</v>
      </c>
      <c r="L57" s="2" cm="1">
        <f t="array" ref="L57">_xlfn.XLOOKUP(orders[[#This Row],[product_id]],products[[#All],[product_id]],products[[#All],[price (in INR)]],"Not Available",0)</f>
        <v>30</v>
      </c>
      <c r="M57" s="2">
        <f>orders[[#This Row],[qty]]*orders[[#This Row],[price (in INR)]]</f>
        <v>90</v>
      </c>
    </row>
    <row r="58" spans="1:13" x14ac:dyDescent="0.3">
      <c r="A58" s="2">
        <v>1361</v>
      </c>
      <c r="B58" s="1">
        <v>44969</v>
      </c>
      <c r="C58" s="2">
        <v>35</v>
      </c>
      <c r="D58" s="2">
        <v>794</v>
      </c>
      <c r="E58">
        <v>7</v>
      </c>
      <c r="F58" s="2" t="str">
        <f>VLOOKUP(orders[[#This Row],[customer_id]],customers[#All],2,0)</f>
        <v>mike</v>
      </c>
      <c r="G58" s="4" t="str" cm="1">
        <f t="array" ref="G58">INDEX(products[],MATCH(orders[[#This Row],[product_id]:[product_id]],products[[product_id]:[product_id]],0),MATCH(orders[[#Headers],[product_name]],products[#Headers],0))</f>
        <v>Grilled Cheese</v>
      </c>
      <c r="H58" s="4" cm="1">
        <f t="array" ref="H58">INDEX(products[],MATCH(orders[[#This Row],[product_id]:[product_id]],products[[product_id]:[product_id]],0),MATCH(orders[[#Headers],[calories]],products[#Headers],0))</f>
        <v>440</v>
      </c>
      <c r="I58" s="4" cm="1">
        <f t="array" ref="I58">INDEX(products[],MATCH(orders[[#This Row],[product_id]:[product_id]],products[[product_id]:[product_id]],0),MATCH(orders[[#Headers],[protein]],products[#Headers],0))</f>
        <v>21.73</v>
      </c>
      <c r="J58" s="4" cm="1">
        <f t="array" ref="J58">INDEX(products[],MATCH(orders[[#This Row],[product_id]:[product_id]],products[[product_id]:[product_id]],0),MATCH(orders[[#Headers],[carbs]],products[#Headers],0))</f>
        <v>33.46</v>
      </c>
      <c r="K58" s="4" cm="1">
        <f t="array" ref="K58">INDEX(products[],MATCH(orders[[#This Row],[product_id]:[product_id]],products[[product_id]:[product_id]],0),MATCH(orders[[#Headers],[fat]],products[#Headers],0))</f>
        <v>26.27</v>
      </c>
      <c r="L58" s="2" cm="1">
        <f t="array" ref="L58">_xlfn.XLOOKUP(orders[[#This Row],[product_id]],products[[#All],[product_id]],products[[#All],[price (in INR)]],"Not Available",0)</f>
        <v>100</v>
      </c>
      <c r="M58" s="2">
        <f>orders[[#This Row],[qty]]*orders[[#This Row],[price (in INR)]]</f>
        <v>700</v>
      </c>
    </row>
    <row r="59" spans="1:13" x14ac:dyDescent="0.3">
      <c r="A59" s="2">
        <v>1364</v>
      </c>
      <c r="B59" s="1">
        <v>44969</v>
      </c>
      <c r="C59" s="2">
        <v>21</v>
      </c>
      <c r="D59" s="2">
        <v>739</v>
      </c>
      <c r="E59">
        <v>7</v>
      </c>
      <c r="F59" s="2" t="str">
        <f>VLOOKUP(orders[[#This Row],[customer_id]],customers[#All],2,0)</f>
        <v>lisa</v>
      </c>
      <c r="G59" s="4" t="str" cm="1">
        <f t="array" ref="G59">INDEX(products[],MATCH(orders[[#This Row],[product_id]:[product_id]],products[[product_id]:[product_id]],0),MATCH(orders[[#Headers],[product_name]],products[#Headers],0))</f>
        <v>Donut</v>
      </c>
      <c r="H59" s="4" cm="1">
        <f t="array" ref="H59">INDEX(products[],MATCH(orders[[#This Row],[product_id]:[product_id]],products[[product_id]:[product_id]],0),MATCH(orders[[#Headers],[calories]],products[#Headers],0))</f>
        <v>452</v>
      </c>
      <c r="I59" s="4" cm="1">
        <f t="array" ref="I59">INDEX(products[],MATCH(orders[[#This Row],[product_id]:[product_id]],products[[product_id]:[product_id]],0),MATCH(orders[[#Headers],[protein]],products[#Headers],0))</f>
        <v>4.09</v>
      </c>
      <c r="J59" s="4" cm="1">
        <f t="array" ref="J59">INDEX(products[],MATCH(orders[[#This Row],[product_id]:[product_id]],products[[product_id]:[product_id]],0),MATCH(orders[[#Headers],[carbs]],products[#Headers],0))</f>
        <v>50.44</v>
      </c>
      <c r="K59" s="4" cm="1">
        <f t="array" ref="K59">INDEX(products[],MATCH(orders[[#This Row],[product_id]:[product_id]],products[[product_id]:[product_id]],0),MATCH(orders[[#Headers],[fat]],products[#Headers],0))</f>
        <v>27.51</v>
      </c>
      <c r="L59" s="2" cm="1">
        <f t="array" ref="L59">_xlfn.XLOOKUP(orders[[#This Row],[product_id]],products[[#All],[product_id]],products[[#All],[price (in INR)]],"Not Available",0)</f>
        <v>40</v>
      </c>
      <c r="M59" s="2">
        <f>orders[[#This Row],[qty]]*orders[[#This Row],[price (in INR)]]</f>
        <v>280</v>
      </c>
    </row>
    <row r="60" spans="1:13" x14ac:dyDescent="0.3">
      <c r="A60" s="2">
        <v>1370</v>
      </c>
      <c r="B60" s="1">
        <v>44969</v>
      </c>
      <c r="C60" s="2">
        <v>50</v>
      </c>
      <c r="D60" s="2">
        <v>594</v>
      </c>
      <c r="E60">
        <v>10</v>
      </c>
      <c r="F60" s="2" t="str">
        <f>VLOOKUP(orders[[#This Row],[customer_id]],customers[#All],2,0)</f>
        <v>bruce</v>
      </c>
      <c r="G60" s="4" t="str" cm="1">
        <f t="array" ref="G60">INDEX(products[],MATCH(orders[[#This Row],[product_id]:[product_id]],products[[product_id]:[product_id]],0),MATCH(orders[[#Headers],[product_name]],products[#Headers],0))</f>
        <v>Chicken</v>
      </c>
      <c r="H60" s="4" cm="1">
        <f t="array" ref="H60">INDEX(products[],MATCH(orders[[#This Row],[product_id]:[product_id]],products[[product_id]:[product_id]],0),MATCH(orders[[#Headers],[calories]],products[#Headers],0))</f>
        <v>335</v>
      </c>
      <c r="I60" s="4" cm="1">
        <f t="array" ref="I60">INDEX(products[],MATCH(orders[[#This Row],[product_id]:[product_id]],products[[product_id]:[product_id]],0),MATCH(orders[[#Headers],[protein]],products[#Headers],0))</f>
        <v>31.02</v>
      </c>
      <c r="J60" s="4" cm="1">
        <f t="array" ref="J60">INDEX(products[],MATCH(orders[[#This Row],[product_id]:[product_id]],products[[product_id]:[product_id]],0),MATCH(orders[[#Headers],[carbs]],products[#Headers],0))</f>
        <v>0</v>
      </c>
      <c r="K60" s="4" cm="1">
        <f t="array" ref="K60">INDEX(products[],MATCH(orders[[#This Row],[product_id]:[product_id]],products[[product_id]:[product_id]],0),MATCH(orders[[#Headers],[fat]],products[#Headers],0))</f>
        <v>23.11</v>
      </c>
      <c r="L60" s="2" cm="1">
        <f t="array" ref="L60">_xlfn.XLOOKUP(orders[[#This Row],[product_id]],products[[#All],[product_id]],products[[#All],[price (in INR)]],"Not Available",0)</f>
        <v>250</v>
      </c>
      <c r="M60" s="2">
        <f>orders[[#This Row],[qty]]*orders[[#This Row],[price (in INR)]]</f>
        <v>2500</v>
      </c>
    </row>
    <row r="61" spans="1:13" x14ac:dyDescent="0.3">
      <c r="A61" s="2">
        <v>1374</v>
      </c>
      <c r="B61" s="1">
        <v>44969</v>
      </c>
      <c r="C61" s="2">
        <v>19</v>
      </c>
      <c r="D61" s="2">
        <v>811</v>
      </c>
      <c r="E61">
        <v>8</v>
      </c>
      <c r="F61" s="2" t="str">
        <f>VLOOKUP(orders[[#This Row],[customer_id]],customers[#All],2,0)</f>
        <v>ahmed</v>
      </c>
      <c r="G61" s="4" t="str" cm="1">
        <f t="array" ref="G61">INDEX(products[],MATCH(orders[[#This Row],[product_id]:[product_id]],products[[product_id]:[product_id]],0),MATCH(orders[[#Headers],[product_name]],products[#Headers],0))</f>
        <v>Celery</v>
      </c>
      <c r="H61" s="4" cm="1">
        <f t="array" ref="H61">INDEX(products[],MATCH(orders[[#This Row],[product_id]:[product_id]],products[[product_id]:[product_id]],0),MATCH(orders[[#Headers],[calories]],products[#Headers],0))</f>
        <v>16</v>
      </c>
      <c r="I61" s="4" cm="1">
        <f t="array" ref="I61">INDEX(products[],MATCH(orders[[#This Row],[product_id]:[product_id]],products[[product_id]:[product_id]],0),MATCH(orders[[#Headers],[protein]],products[#Headers],0))</f>
        <v>0.69</v>
      </c>
      <c r="J61" s="4" cm="1">
        <f t="array" ref="J61">INDEX(products[],MATCH(orders[[#This Row],[product_id]:[product_id]],products[[product_id]:[product_id]],0),MATCH(orders[[#Headers],[carbs]],products[#Headers],0))</f>
        <v>3.06</v>
      </c>
      <c r="K61" s="4" cm="1">
        <f t="array" ref="K61">INDEX(products[],MATCH(orders[[#This Row],[product_id]:[product_id]],products[[product_id]:[product_id]],0),MATCH(orders[[#Headers],[fat]],products[#Headers],0))</f>
        <v>0.17</v>
      </c>
      <c r="L61" s="2" cm="1">
        <f t="array" ref="L61">_xlfn.XLOOKUP(orders[[#This Row],[product_id]],products[[#All],[product_id]],products[[#All],[price (in INR)]],"Not Available",0)</f>
        <v>50</v>
      </c>
      <c r="M61" s="2">
        <f>orders[[#This Row],[qty]]*orders[[#This Row],[price (in INR)]]</f>
        <v>400</v>
      </c>
    </row>
    <row r="62" spans="1:13" x14ac:dyDescent="0.3">
      <c r="A62" s="2">
        <v>1379</v>
      </c>
      <c r="B62" s="1">
        <v>44970</v>
      </c>
      <c r="C62" s="2">
        <v>14</v>
      </c>
      <c r="D62" s="2">
        <v>794</v>
      </c>
      <c r="E62">
        <v>10</v>
      </c>
      <c r="F62" s="2" t="str">
        <f>VLOOKUP(orders[[#This Row],[customer_id]],customers[#All],2,0)</f>
        <v>ravi</v>
      </c>
      <c r="G62" s="4" t="str" cm="1">
        <f t="array" ref="G62">INDEX(products[],MATCH(orders[[#This Row],[product_id]:[product_id]],products[[product_id]:[product_id]],0),MATCH(orders[[#Headers],[product_name]],products[#Headers],0))</f>
        <v>Grilled Cheese</v>
      </c>
      <c r="H62" s="4" cm="1">
        <f t="array" ref="H62">INDEX(products[],MATCH(orders[[#This Row],[product_id]:[product_id]],products[[product_id]:[product_id]],0),MATCH(orders[[#Headers],[calories]],products[#Headers],0))</f>
        <v>440</v>
      </c>
      <c r="I62" s="4" cm="1">
        <f t="array" ref="I62">INDEX(products[],MATCH(orders[[#This Row],[product_id]:[product_id]],products[[product_id]:[product_id]],0),MATCH(orders[[#Headers],[protein]],products[#Headers],0))</f>
        <v>21.73</v>
      </c>
      <c r="J62" s="4" cm="1">
        <f t="array" ref="J62">INDEX(products[],MATCH(orders[[#This Row],[product_id]:[product_id]],products[[product_id]:[product_id]],0),MATCH(orders[[#Headers],[carbs]],products[#Headers],0))</f>
        <v>33.46</v>
      </c>
      <c r="K62" s="4" cm="1">
        <f t="array" ref="K62">INDEX(products[],MATCH(orders[[#This Row],[product_id]:[product_id]],products[[product_id]:[product_id]],0),MATCH(orders[[#Headers],[fat]],products[#Headers],0))</f>
        <v>26.27</v>
      </c>
      <c r="L62" s="2" cm="1">
        <f t="array" ref="L62">_xlfn.XLOOKUP(orders[[#This Row],[product_id]],products[[#All],[product_id]],products[[#All],[price (in INR)]],"Not Available",0)</f>
        <v>100</v>
      </c>
      <c r="M62" s="2">
        <f>orders[[#This Row],[qty]]*orders[[#This Row],[price (in INR)]]</f>
        <v>1000</v>
      </c>
    </row>
    <row r="63" spans="1:13" x14ac:dyDescent="0.3">
      <c r="A63" s="2">
        <v>1382</v>
      </c>
      <c r="B63" s="1">
        <v>44970</v>
      </c>
      <c r="C63" s="2">
        <v>35</v>
      </c>
      <c r="D63" s="2">
        <v>862</v>
      </c>
      <c r="E63">
        <v>10</v>
      </c>
      <c r="F63" s="2" t="str">
        <f>VLOOKUP(orders[[#This Row],[customer_id]],customers[#All],2,0)</f>
        <v>mike</v>
      </c>
      <c r="G63" s="4" t="str" cm="1">
        <f t="array" ref="G63">INDEX(products[],MATCH(orders[[#This Row],[product_id]:[product_id]],products[[product_id]:[product_id]],0),MATCH(orders[[#Headers],[product_name]],products[#Headers],0))</f>
        <v>Chocolate Cake</v>
      </c>
      <c r="H63" s="4" cm="1">
        <f t="array" ref="H63">INDEX(products[],MATCH(orders[[#This Row],[product_id]:[product_id]],products[[product_id]:[product_id]],0),MATCH(orders[[#Headers],[calories]],products[#Headers],0))</f>
        <v>452</v>
      </c>
      <c r="I63" s="4" cm="1">
        <f t="array" ref="I63">INDEX(products[],MATCH(orders[[#This Row],[product_id]:[product_id]],products[[product_id]:[product_id]],0),MATCH(orders[[#Headers],[protein]],products[#Headers],0))</f>
        <v>3.75</v>
      </c>
      <c r="J63" s="4" cm="1">
        <f t="array" ref="J63">INDEX(products[],MATCH(orders[[#This Row],[product_id]:[product_id]],products[[product_id]:[product_id]],0),MATCH(orders[[#Headers],[carbs]],products[#Headers],0))</f>
        <v>44.61</v>
      </c>
      <c r="K63" s="4" cm="1">
        <f t="array" ref="K63">INDEX(products[],MATCH(orders[[#This Row],[product_id]:[product_id]],products[[product_id]:[product_id]],0),MATCH(orders[[#Headers],[fat]],products[#Headers],0))</f>
        <v>29.11</v>
      </c>
      <c r="L63" s="2" cm="1">
        <f t="array" ref="L63">_xlfn.XLOOKUP(orders[[#This Row],[product_id]],products[[#All],[product_id]],products[[#All],[price (in INR)]],"Not Available",0)</f>
        <v>200</v>
      </c>
      <c r="M63" s="2">
        <f>orders[[#This Row],[qty]]*orders[[#This Row],[price (in INR)]]</f>
        <v>2000</v>
      </c>
    </row>
    <row r="64" spans="1:13" x14ac:dyDescent="0.3">
      <c r="A64" s="2">
        <v>1388</v>
      </c>
      <c r="B64" s="1">
        <v>44970</v>
      </c>
      <c r="C64" s="2">
        <v>11</v>
      </c>
      <c r="D64" s="2">
        <v>804</v>
      </c>
      <c r="E64">
        <v>3</v>
      </c>
      <c r="F64" s="2" t="str">
        <f>VLOOKUP(orders[[#This Row],[customer_id]],customers[#All],2,0)</f>
        <v>anthony</v>
      </c>
      <c r="G64" s="4" t="str" cm="1">
        <f t="array" ref="G64">INDEX(products[],MATCH(orders[[#This Row],[product_id]:[product_id]],products[[product_id]:[product_id]],0),MATCH(orders[[#Headers],[product_name]],products[#Headers],0))</f>
        <v>Broccoli</v>
      </c>
      <c r="H64" s="4" cm="1">
        <f t="array" ref="H64">INDEX(products[],MATCH(orders[[#This Row],[product_id]:[product_id]],products[[product_id]:[product_id]],0),MATCH(orders[[#Headers],[calories]],products[#Headers],0))</f>
        <v>34</v>
      </c>
      <c r="I64" s="4" cm="1">
        <f t="array" ref="I64">INDEX(products[],MATCH(orders[[#This Row],[product_id]:[product_id]],products[[product_id]:[product_id]],0),MATCH(orders[[#Headers],[protein]],products[#Headers],0))</f>
        <v>2.82</v>
      </c>
      <c r="J64" s="4" cm="1">
        <f t="array" ref="J64">INDEX(products[],MATCH(orders[[#This Row],[product_id]:[product_id]],products[[product_id]:[product_id]],0),MATCH(orders[[#Headers],[carbs]],products[#Headers],0))</f>
        <v>6.64</v>
      </c>
      <c r="K64" s="4" cm="1">
        <f t="array" ref="K64">INDEX(products[],MATCH(orders[[#This Row],[product_id]:[product_id]],products[[product_id]:[product_id]],0),MATCH(orders[[#Headers],[fat]],products[#Headers],0))</f>
        <v>0.37</v>
      </c>
      <c r="L64" s="2" cm="1">
        <f t="array" ref="L64">_xlfn.XLOOKUP(orders[[#This Row],[product_id]],products[[#All],[product_id]],products[[#All],[price (in INR)]],"Not Available",0)</f>
        <v>30</v>
      </c>
      <c r="M64" s="2">
        <f>orders[[#This Row],[qty]]*orders[[#This Row],[price (in INR)]]</f>
        <v>90</v>
      </c>
    </row>
    <row r="65" spans="1:13" x14ac:dyDescent="0.3">
      <c r="A65" s="2">
        <v>1395</v>
      </c>
      <c r="B65" s="1">
        <v>44970</v>
      </c>
      <c r="C65" s="2">
        <v>19</v>
      </c>
      <c r="D65" s="2">
        <v>590</v>
      </c>
      <c r="E65" t="s">
        <v>27</v>
      </c>
      <c r="F65" s="2" t="str">
        <f>VLOOKUP(orders[[#This Row],[customer_id]],customers[#All],2,0)</f>
        <v>ahmed</v>
      </c>
      <c r="G65" s="4" t="str" cm="1">
        <f t="array" ref="G65">INDEX(products[],MATCH(orders[[#This Row],[product_id]:[product_id]],products[[product_id]:[product_id]],0),MATCH(orders[[#Headers],[product_name]],products[#Headers],0))</f>
        <v>French Fries</v>
      </c>
      <c r="H65" s="4" cm="1">
        <f t="array" ref="H65">INDEX(products[],MATCH(orders[[#This Row],[product_id]:[product_id]],products[[product_id]:[product_id]],0),MATCH(orders[[#Headers],[calories]],products[#Headers],0))</f>
        <v>365</v>
      </c>
      <c r="I65" s="4" cm="1">
        <f t="array" ref="I65">INDEX(products[],MATCH(orders[[#This Row],[product_id]:[product_id]],products[[product_id]:[product_id]],0),MATCH(orders[[#Headers],[protein]],products[#Headers],0))</f>
        <v>4.34</v>
      </c>
      <c r="J65" s="4" cm="1">
        <f t="array" ref="J65">INDEX(products[],MATCH(orders[[#This Row],[product_id]:[product_id]],products[[product_id]:[product_id]],0),MATCH(orders[[#Headers],[carbs]],products[#Headers],0))</f>
        <v>49.74</v>
      </c>
      <c r="K65" s="4" cm="1">
        <f t="array" ref="K65">INDEX(products[],MATCH(orders[[#This Row],[product_id]:[product_id]],products[[product_id]:[product_id]],0),MATCH(orders[[#Headers],[fat]],products[#Headers],0))</f>
        <v>17.53</v>
      </c>
      <c r="L65" s="2" cm="1">
        <f t="array" ref="L65">_xlfn.XLOOKUP(orders[[#This Row],[product_id]],products[[#All],[product_id]],products[[#All],[price (in INR)]],"Not Available",0)</f>
        <v>50</v>
      </c>
      <c r="M65" s="2" t="e">
        <f>orders[[#This Row],[qty]]*orders[[#This Row],[price (in INR)]]</f>
        <v>#VALUE!</v>
      </c>
    </row>
    <row r="66" spans="1:13" x14ac:dyDescent="0.3">
      <c r="A66" s="2">
        <v>1396</v>
      </c>
      <c r="B66" s="1">
        <v>44970</v>
      </c>
      <c r="C66" s="2">
        <v>34</v>
      </c>
      <c r="D66" s="2">
        <v>628</v>
      </c>
      <c r="E66">
        <v>9</v>
      </c>
      <c r="F66" s="2" t="str">
        <f>VLOOKUP(orders[[#This Row],[customer_id]],customers[#All],2,0)</f>
        <v>jay</v>
      </c>
      <c r="G66" s="4" t="str" cm="1">
        <f t="array" ref="G66">INDEX(products[],MATCH(orders[[#This Row],[product_id]:[product_id]],products[[product_id]:[product_id]],0),MATCH(orders[[#Headers],[product_name]],products[#Headers],0))</f>
        <v>Fish</v>
      </c>
      <c r="H66" s="4" cm="1">
        <f t="array" ref="H66">INDEX(products[],MATCH(orders[[#This Row],[product_id]:[product_id]],products[[product_id]:[product_id]],0),MATCH(orders[[#Headers],[calories]],products[#Headers],0))</f>
        <v>206</v>
      </c>
      <c r="I66" s="4" cm="1">
        <f t="array" ref="I66">INDEX(products[],MATCH(orders[[#This Row],[product_id]:[product_id]],products[[product_id]:[product_id]],0),MATCH(orders[[#Headers],[protein]],products[#Headers],0))</f>
        <v>20.260000000000002</v>
      </c>
      <c r="J66" s="4" cm="1">
        <f t="array" ref="J66">INDEX(products[],MATCH(orders[[#This Row],[product_id]:[product_id]],products[[product_id]:[product_id]],0),MATCH(orders[[#Headers],[carbs]],products[#Headers],0))</f>
        <v>0</v>
      </c>
      <c r="K66" s="4" cm="1">
        <f t="array" ref="K66">INDEX(products[],MATCH(orders[[#This Row],[product_id]:[product_id]],products[[product_id]:[product_id]],0),MATCH(orders[[#Headers],[fat]],products[#Headers],0))</f>
        <v>13.92</v>
      </c>
      <c r="L66" s="2" cm="1">
        <f t="array" ref="L66">_xlfn.XLOOKUP(orders[[#This Row],[product_id]],products[[#All],[product_id]],products[[#All],[price (in INR)]],"Not Available",0)</f>
        <v>120</v>
      </c>
      <c r="M66" s="2">
        <f>orders[[#This Row],[qty]]*orders[[#This Row],[price (in INR)]]</f>
        <v>1080</v>
      </c>
    </row>
    <row r="67" spans="1:13" x14ac:dyDescent="0.3">
      <c r="A67" s="2">
        <v>1397</v>
      </c>
      <c r="B67" s="1">
        <v>44971</v>
      </c>
      <c r="C67" s="2">
        <v>79</v>
      </c>
      <c r="D67" s="2">
        <v>797</v>
      </c>
      <c r="E67">
        <v>6</v>
      </c>
      <c r="F67" s="2" t="str">
        <f>VLOOKUP(orders[[#This Row],[customer_id]],customers[#All],2,0)</f>
        <v>tim</v>
      </c>
      <c r="G67" s="4" t="str" cm="1">
        <f t="array" ref="G67">INDEX(products[],MATCH(orders[[#This Row],[product_id]:[product_id]],products[[product_id]:[product_id]],0),MATCH(orders[[#Headers],[product_name]],products[#Headers],0))</f>
        <v>Cheese</v>
      </c>
      <c r="H67" s="4" cm="1">
        <f t="array" ref="H67">INDEX(products[],MATCH(orders[[#This Row],[product_id]:[product_id]],products[[product_id]:[product_id]],0),MATCH(orders[[#Headers],[calories]],products[#Headers],0))</f>
        <v>402</v>
      </c>
      <c r="I67" s="4" cm="1">
        <f t="array" ref="I67">INDEX(products[],MATCH(orders[[#This Row],[product_id]:[product_id]],products[[product_id]:[product_id]],0),MATCH(orders[[#Headers],[protein]],products[#Headers],0))</f>
        <v>25.09</v>
      </c>
      <c r="J67" s="4" cm="1">
        <f t="array" ref="J67">INDEX(products[],MATCH(orders[[#This Row],[product_id]:[product_id]],products[[product_id]:[product_id]],0),MATCH(orders[[#Headers],[carbs]],products[#Headers],0))</f>
        <v>3.09</v>
      </c>
      <c r="K67" s="4" cm="1">
        <f t="array" ref="K67">INDEX(products[],MATCH(orders[[#This Row],[product_id]:[product_id]],products[[product_id]:[product_id]],0),MATCH(orders[[#Headers],[fat]],products[#Headers],0))</f>
        <v>33.82</v>
      </c>
      <c r="L67" s="2" cm="1">
        <f t="array" ref="L67">_xlfn.XLOOKUP(orders[[#This Row],[product_id]],products[[#All],[product_id]],products[[#All],[price (in INR)]],"Not Available",0)</f>
        <v>80</v>
      </c>
      <c r="M67" s="2">
        <f>orders[[#This Row],[qty]]*orders[[#This Row],[price (in INR)]]</f>
        <v>480</v>
      </c>
    </row>
    <row r="68" spans="1:13" x14ac:dyDescent="0.3">
      <c r="A68" s="2">
        <v>1406</v>
      </c>
      <c r="B68" s="1">
        <v>44971</v>
      </c>
      <c r="C68" s="2">
        <v>19</v>
      </c>
      <c r="D68" s="2">
        <v>294</v>
      </c>
      <c r="E68">
        <v>3</v>
      </c>
      <c r="F68" s="2" t="str">
        <f>VLOOKUP(orders[[#This Row],[customer_id]],customers[#All],2,0)</f>
        <v>ahmed</v>
      </c>
      <c r="G68" s="4" t="str" cm="1">
        <f t="array" ref="G68">INDEX(products[],MATCH(orders[[#This Row],[product_id]:[product_id]],products[[product_id]:[product_id]],0),MATCH(orders[[#Headers],[product_name]],products[#Headers],0))</f>
        <v>Rice</v>
      </c>
      <c r="H68" s="4" cm="1">
        <f t="array" ref="H68">INDEX(products[],MATCH(orders[[#This Row],[product_id]:[product_id]],products[[product_id]:[product_id]],0),MATCH(orders[[#Headers],[calories]],products[#Headers],0))</f>
        <v>130</v>
      </c>
      <c r="I68" s="4" cm="1">
        <f t="array" ref="I68">INDEX(products[],MATCH(orders[[#This Row],[product_id]:[product_id]],products[[product_id]:[product_id]],0),MATCH(orders[[#Headers],[protein]],products[#Headers],0))</f>
        <v>2.69</v>
      </c>
      <c r="J68" s="4" cm="1">
        <f t="array" ref="J68">INDEX(products[],MATCH(orders[[#This Row],[product_id]:[product_id]],products[[product_id]:[product_id]],0),MATCH(orders[[#Headers],[carbs]],products[#Headers],0))</f>
        <v>28.73</v>
      </c>
      <c r="K68" s="4" cm="1">
        <f t="array" ref="K68">INDEX(products[],MATCH(orders[[#This Row],[product_id]:[product_id]],products[[product_id]:[product_id]],0),MATCH(orders[[#Headers],[fat]],products[#Headers],0))</f>
        <v>0.28000000000000003</v>
      </c>
      <c r="L68" s="2" cm="1">
        <f t="array" ref="L68">_xlfn.XLOOKUP(orders[[#This Row],[product_id]],products[[#All],[product_id]],products[[#All],[price (in INR)]],"Not Available",0)</f>
        <v>80</v>
      </c>
      <c r="M68" s="2">
        <f>orders[[#This Row],[qty]]*orders[[#This Row],[price (in INR)]]</f>
        <v>240</v>
      </c>
    </row>
    <row r="69" spans="1:13" x14ac:dyDescent="0.3">
      <c r="A69" s="2">
        <v>1420</v>
      </c>
      <c r="B69" s="1">
        <v>44971</v>
      </c>
      <c r="C69" s="2">
        <v>21</v>
      </c>
      <c r="D69" s="2">
        <v>590</v>
      </c>
      <c r="E69">
        <v>7</v>
      </c>
      <c r="F69" s="2" t="str">
        <f>VLOOKUP(orders[[#This Row],[customer_id]],customers[#All],2,0)</f>
        <v>lisa</v>
      </c>
      <c r="G69" s="4" t="str" cm="1">
        <f t="array" ref="G69">INDEX(products[],MATCH(orders[[#This Row],[product_id]:[product_id]],products[[product_id]:[product_id]],0),MATCH(orders[[#Headers],[product_name]],products[#Headers],0))</f>
        <v>French Fries</v>
      </c>
      <c r="H69" s="4" cm="1">
        <f t="array" ref="H69">INDEX(products[],MATCH(orders[[#This Row],[product_id]:[product_id]],products[[product_id]:[product_id]],0),MATCH(orders[[#Headers],[calories]],products[#Headers],0))</f>
        <v>365</v>
      </c>
      <c r="I69" s="4" cm="1">
        <f t="array" ref="I69">INDEX(products[],MATCH(orders[[#This Row],[product_id]:[product_id]],products[[product_id]:[product_id]],0),MATCH(orders[[#Headers],[protein]],products[#Headers],0))</f>
        <v>4.34</v>
      </c>
      <c r="J69" s="4" cm="1">
        <f t="array" ref="J69">INDEX(products[],MATCH(orders[[#This Row],[product_id]:[product_id]],products[[product_id]:[product_id]],0),MATCH(orders[[#Headers],[carbs]],products[#Headers],0))</f>
        <v>49.74</v>
      </c>
      <c r="K69" s="4" cm="1">
        <f t="array" ref="K69">INDEX(products[],MATCH(orders[[#This Row],[product_id]:[product_id]],products[[product_id]:[product_id]],0),MATCH(orders[[#Headers],[fat]],products[#Headers],0))</f>
        <v>17.53</v>
      </c>
      <c r="L69" s="2" cm="1">
        <f t="array" ref="L69">_xlfn.XLOOKUP(orders[[#This Row],[product_id]],products[[#All],[product_id]],products[[#All],[price (in INR)]],"Not Available",0)</f>
        <v>50</v>
      </c>
      <c r="M69" s="2">
        <f>orders[[#This Row],[qty]]*orders[[#This Row],[price (in INR)]]</f>
        <v>350</v>
      </c>
    </row>
    <row r="70" spans="1:13" x14ac:dyDescent="0.3">
      <c r="A70" s="2">
        <v>1436</v>
      </c>
      <c r="B70" s="1">
        <v>44971</v>
      </c>
      <c r="C70" s="2">
        <v>35</v>
      </c>
      <c r="D70" s="2">
        <v>392</v>
      </c>
      <c r="E70">
        <v>3</v>
      </c>
      <c r="F70" s="2" t="str">
        <f>VLOOKUP(orders[[#This Row],[customer_id]],customers[#All],2,0)</f>
        <v>mike</v>
      </c>
      <c r="G70" s="4" t="str" cm="1">
        <f t="array" ref="G70">INDEX(products[],MATCH(orders[[#This Row],[product_id]:[product_id]],products[[product_id]:[product_id]],0),MATCH(orders[[#Headers],[product_name]],products[#Headers],0))</f>
        <v>Yogurt</v>
      </c>
      <c r="H70" s="4" cm="1">
        <f t="array" ref="H70">INDEX(products[],MATCH(orders[[#This Row],[product_id]:[product_id]],products[[product_id]:[product_id]],0),MATCH(orders[[#Headers],[calories]],products[#Headers],0))</f>
        <v>118</v>
      </c>
      <c r="I70" s="4" cm="1">
        <f t="array" ref="I70">INDEX(products[],MATCH(orders[[#This Row],[product_id]:[product_id]],products[[product_id]:[product_id]],0),MATCH(orders[[#Headers],[protein]],products[#Headers],0))</f>
        <v>6.38</v>
      </c>
      <c r="J70" s="4" cm="1">
        <f t="array" ref="J70">INDEX(products[],MATCH(orders[[#This Row],[product_id]:[product_id]],products[[product_id]:[product_id]],0),MATCH(orders[[#Headers],[carbs]],products[#Headers],0))</f>
        <v>14.02</v>
      </c>
      <c r="K70" s="4" cm="1">
        <f t="array" ref="K70">INDEX(products[],MATCH(orders[[#This Row],[product_id]:[product_id]],products[[product_id]:[product_id]],0),MATCH(orders[[#Headers],[fat]],products[#Headers],0))</f>
        <v>4.0999999999999996</v>
      </c>
      <c r="L70" s="2" cm="1">
        <f t="array" ref="L70">_xlfn.XLOOKUP(orders[[#This Row],[product_id]],products[[#All],[product_id]],products[[#All],[price (in INR)]],"Not Available",0)</f>
        <v>30</v>
      </c>
      <c r="M70" s="2">
        <f>orders[[#This Row],[qty]]*orders[[#This Row],[price (in INR)]]</f>
        <v>90</v>
      </c>
    </row>
    <row r="71" spans="1:13" x14ac:dyDescent="0.3">
      <c r="A71" s="2">
        <v>1438</v>
      </c>
      <c r="B71" s="1">
        <v>44971</v>
      </c>
      <c r="C71" s="2">
        <v>14</v>
      </c>
      <c r="D71" s="2">
        <v>704</v>
      </c>
      <c r="E71">
        <v>4</v>
      </c>
      <c r="F71" s="2" t="str">
        <f>VLOOKUP(orders[[#This Row],[customer_id]],customers[#All],2,0)</f>
        <v>ravi</v>
      </c>
      <c r="G71" s="4" t="str" cm="1">
        <f t="array" ref="G71">INDEX(products[],MATCH(orders[[#This Row],[product_id]:[product_id]],products[[product_id]:[product_id]],0),MATCH(orders[[#Headers],[product_name]],products[#Headers],0))</f>
        <v>Eggs</v>
      </c>
      <c r="H71" s="4" cm="1">
        <f t="array" ref="H71">INDEX(products[],MATCH(orders[[#This Row],[product_id]:[product_id]],products[[product_id]:[product_id]],0),MATCH(orders[[#Headers],[calories]],products[#Headers],0))</f>
        <v>155</v>
      </c>
      <c r="I71" s="4" cm="1">
        <f t="array" ref="I71">INDEX(products[],MATCH(orders[[#This Row],[product_id]:[product_id]],products[[product_id]:[product_id]],0),MATCH(orders[[#Headers],[protein]],products[#Headers],0))</f>
        <v>12.58</v>
      </c>
      <c r="J71" s="4" cm="1">
        <f t="array" ref="J71">INDEX(products[],MATCH(orders[[#This Row],[product_id]:[product_id]],products[[product_id]:[product_id]],0),MATCH(orders[[#Headers],[carbs]],products[#Headers],0))</f>
        <v>0.77</v>
      </c>
      <c r="K71" s="4" cm="1">
        <f t="array" ref="K71">INDEX(products[],MATCH(orders[[#This Row],[product_id]:[product_id]],products[[product_id]:[product_id]],0),MATCH(orders[[#Headers],[fat]],products[#Headers],0))</f>
        <v>10.61</v>
      </c>
      <c r="L71" s="2" cm="1">
        <f t="array" ref="L71">_xlfn.XLOOKUP(orders[[#This Row],[product_id]],products[[#All],[product_id]],products[[#All],[price (in INR)]],"Not Available",0)</f>
        <v>65</v>
      </c>
      <c r="M71" s="2">
        <f>orders[[#This Row],[qty]]*orders[[#This Row],[price (in INR)]]</f>
        <v>260</v>
      </c>
    </row>
    <row r="72" spans="1:13" x14ac:dyDescent="0.3">
      <c r="A72" s="2">
        <v>1445</v>
      </c>
      <c r="B72" s="1">
        <v>44972</v>
      </c>
      <c r="C72" s="2">
        <v>34</v>
      </c>
      <c r="D72" s="2">
        <v>704</v>
      </c>
      <c r="E72">
        <v>4</v>
      </c>
      <c r="F72" s="2" t="str">
        <f>VLOOKUP(orders[[#This Row],[customer_id]],customers[#All],2,0)</f>
        <v>jay</v>
      </c>
      <c r="G72" s="4" t="str" cm="1">
        <f t="array" ref="G72">INDEX(products[],MATCH(orders[[#This Row],[product_id]:[product_id]],products[[product_id]:[product_id]],0),MATCH(orders[[#Headers],[product_name]],products[#Headers],0))</f>
        <v>Eggs</v>
      </c>
      <c r="H72" s="4" cm="1">
        <f t="array" ref="H72">INDEX(products[],MATCH(orders[[#This Row],[product_id]:[product_id]],products[[product_id]:[product_id]],0),MATCH(orders[[#Headers],[calories]],products[#Headers],0))</f>
        <v>155</v>
      </c>
      <c r="I72" s="4" cm="1">
        <f t="array" ref="I72">INDEX(products[],MATCH(orders[[#This Row],[product_id]:[product_id]],products[[product_id]:[product_id]],0),MATCH(orders[[#Headers],[protein]],products[#Headers],0))</f>
        <v>12.58</v>
      </c>
      <c r="J72" s="4" cm="1">
        <f t="array" ref="J72">INDEX(products[],MATCH(orders[[#This Row],[product_id]:[product_id]],products[[product_id]:[product_id]],0),MATCH(orders[[#Headers],[carbs]],products[#Headers],0))</f>
        <v>0.77</v>
      </c>
      <c r="K72" s="4" cm="1">
        <f t="array" ref="K72">INDEX(products[],MATCH(orders[[#This Row],[product_id]:[product_id]],products[[product_id]:[product_id]],0),MATCH(orders[[#Headers],[fat]],products[#Headers],0))</f>
        <v>10.61</v>
      </c>
      <c r="L72" s="2" cm="1">
        <f t="array" ref="L72">_xlfn.XLOOKUP(orders[[#This Row],[product_id]],products[[#All],[product_id]],products[[#All],[price (in INR)]],"Not Available",0)</f>
        <v>65</v>
      </c>
      <c r="M72" s="2">
        <f>orders[[#This Row],[qty]]*orders[[#This Row],[price (in INR)]]</f>
        <v>260</v>
      </c>
    </row>
    <row r="73" spans="1:13" x14ac:dyDescent="0.3">
      <c r="A73" s="2">
        <v>1455</v>
      </c>
      <c r="B73" s="1">
        <v>44972</v>
      </c>
      <c r="C73" s="2">
        <v>29</v>
      </c>
      <c r="D73" s="2">
        <v>294</v>
      </c>
      <c r="E73">
        <v>10</v>
      </c>
      <c r="F73" s="2" t="str">
        <f>VLOOKUP(orders[[#This Row],[customer_id]],customers[#All],2,0)</f>
        <v>john</v>
      </c>
      <c r="G73" s="4" t="str" cm="1">
        <f t="array" ref="G73">INDEX(products[],MATCH(orders[[#This Row],[product_id]:[product_id]],products[[product_id]:[product_id]],0),MATCH(orders[[#Headers],[product_name]],products[#Headers],0))</f>
        <v>Rice</v>
      </c>
      <c r="H73" s="4" cm="1">
        <f t="array" ref="H73">INDEX(products[],MATCH(orders[[#This Row],[product_id]:[product_id]],products[[product_id]:[product_id]],0),MATCH(orders[[#Headers],[calories]],products[#Headers],0))</f>
        <v>130</v>
      </c>
      <c r="I73" s="4" cm="1">
        <f t="array" ref="I73">INDEX(products[],MATCH(orders[[#This Row],[product_id]:[product_id]],products[[product_id]:[product_id]],0),MATCH(orders[[#Headers],[protein]],products[#Headers],0))</f>
        <v>2.69</v>
      </c>
      <c r="J73" s="4" cm="1">
        <f t="array" ref="J73">INDEX(products[],MATCH(orders[[#This Row],[product_id]:[product_id]],products[[product_id]:[product_id]],0),MATCH(orders[[#Headers],[carbs]],products[#Headers],0))</f>
        <v>28.73</v>
      </c>
      <c r="K73" s="4" cm="1">
        <f t="array" ref="K73">INDEX(products[],MATCH(orders[[#This Row],[product_id]:[product_id]],products[[product_id]:[product_id]],0),MATCH(orders[[#Headers],[fat]],products[#Headers],0))</f>
        <v>0.28000000000000003</v>
      </c>
      <c r="L73" s="2" cm="1">
        <f t="array" ref="L73">_xlfn.XLOOKUP(orders[[#This Row],[product_id]],products[[#All],[product_id]],products[[#All],[price (in INR)]],"Not Available",0)</f>
        <v>80</v>
      </c>
      <c r="M73" s="2">
        <f>orders[[#This Row],[qty]]*orders[[#This Row],[price (in INR)]]</f>
        <v>800</v>
      </c>
    </row>
    <row r="74" spans="1:13" x14ac:dyDescent="0.3">
      <c r="A74" s="2">
        <v>1457</v>
      </c>
      <c r="B74" s="1">
        <v>44972</v>
      </c>
      <c r="C74" s="2">
        <v>50</v>
      </c>
      <c r="D74" s="2">
        <v>484</v>
      </c>
      <c r="E74">
        <v>10</v>
      </c>
      <c r="F74" s="2" t="str">
        <f>VLOOKUP(orders[[#This Row],[customer_id]],customers[#All],2,0)</f>
        <v>bruce</v>
      </c>
      <c r="G74" s="4" t="str" cm="1">
        <f t="array" ref="G74">INDEX(products[],MATCH(orders[[#This Row],[product_id]:[product_id]],products[[product_id]:[product_id]],0),MATCH(orders[[#Headers],[product_name]],products[#Headers],0))</f>
        <v>Hamburger</v>
      </c>
      <c r="H74" s="4" cm="1">
        <f t="array" ref="H74">INDEX(products[],MATCH(orders[[#This Row],[product_id]:[product_id]],products[[product_id]:[product_id]],0),MATCH(orders[[#Headers],[calories]],products[#Headers],0))</f>
        <v>250</v>
      </c>
      <c r="I74" s="4" cm="1">
        <f t="array" ref="I74">INDEX(products[],MATCH(orders[[#This Row],[product_id]:[product_id]],products[[product_id]:[product_id]],0),MATCH(orders[[#Headers],[protein]],products[#Headers],0))</f>
        <v>13.29</v>
      </c>
      <c r="J74" s="4" cm="1">
        <f t="array" ref="J74">INDEX(products[],MATCH(orders[[#This Row],[product_id]:[product_id]],products[[product_id]:[product_id]],0),MATCH(orders[[#Headers],[carbs]],products[#Headers],0))</f>
        <v>17.32</v>
      </c>
      <c r="K74" s="4" cm="1">
        <f t="array" ref="K74">INDEX(products[],MATCH(orders[[#This Row],[product_id]:[product_id]],products[[product_id]:[product_id]],0),MATCH(orders[[#Headers],[fat]],products[#Headers],0))</f>
        <v>14.62</v>
      </c>
      <c r="L74" s="2" cm="1">
        <f t="array" ref="L74">_xlfn.XLOOKUP(orders[[#This Row],[product_id]],products[[#All],[product_id]],products[[#All],[price (in INR)]],"Not Available",0)</f>
        <v>70</v>
      </c>
      <c r="M74" s="2">
        <f>orders[[#This Row],[qty]]*orders[[#This Row],[price (in INR)]]</f>
        <v>700</v>
      </c>
    </row>
    <row r="75" spans="1:13" x14ac:dyDescent="0.3">
      <c r="A75" s="2">
        <v>1459</v>
      </c>
      <c r="B75" s="1">
        <v>44972</v>
      </c>
      <c r="C75" s="2">
        <v>14</v>
      </c>
      <c r="D75" s="2">
        <v>594</v>
      </c>
      <c r="E75">
        <v>5</v>
      </c>
      <c r="F75" s="2" t="str">
        <f>VLOOKUP(orders[[#This Row],[customer_id]],customers[#All],2,0)</f>
        <v>ravi</v>
      </c>
      <c r="G75" s="4" t="str" cm="1">
        <f t="array" ref="G75">INDEX(products[],MATCH(orders[[#This Row],[product_id]:[product_id]],products[[product_id]:[product_id]],0),MATCH(orders[[#Headers],[product_name]],products[#Headers],0))</f>
        <v>Chicken</v>
      </c>
      <c r="H75" s="4" cm="1">
        <f t="array" ref="H75">INDEX(products[],MATCH(orders[[#This Row],[product_id]:[product_id]],products[[product_id]:[product_id]],0),MATCH(orders[[#Headers],[calories]],products[#Headers],0))</f>
        <v>335</v>
      </c>
      <c r="I75" s="4" cm="1">
        <f t="array" ref="I75">INDEX(products[],MATCH(orders[[#This Row],[product_id]:[product_id]],products[[product_id]:[product_id]],0),MATCH(orders[[#Headers],[protein]],products[#Headers],0))</f>
        <v>31.02</v>
      </c>
      <c r="J75" s="4" cm="1">
        <f t="array" ref="J75">INDEX(products[],MATCH(orders[[#This Row],[product_id]:[product_id]],products[[product_id]:[product_id]],0),MATCH(orders[[#Headers],[carbs]],products[#Headers],0))</f>
        <v>0</v>
      </c>
      <c r="K75" s="4" cm="1">
        <f t="array" ref="K75">INDEX(products[],MATCH(orders[[#This Row],[product_id]:[product_id]],products[[product_id]:[product_id]],0),MATCH(orders[[#Headers],[fat]],products[#Headers],0))</f>
        <v>23.11</v>
      </c>
      <c r="L75" s="2" cm="1">
        <f t="array" ref="L75">_xlfn.XLOOKUP(orders[[#This Row],[product_id]],products[[#All],[product_id]],products[[#All],[price (in INR)]],"Not Available",0)</f>
        <v>250</v>
      </c>
      <c r="M75" s="2">
        <f>orders[[#This Row],[qty]]*orders[[#This Row],[price (in INR)]]</f>
        <v>1250</v>
      </c>
    </row>
    <row r="76" spans="1:13" x14ac:dyDescent="0.3">
      <c r="A76" s="2">
        <v>1466</v>
      </c>
      <c r="B76" s="1">
        <v>44972</v>
      </c>
      <c r="C76" s="2">
        <v>35</v>
      </c>
      <c r="D76" s="2">
        <v>163</v>
      </c>
      <c r="E76">
        <v>6</v>
      </c>
      <c r="F76" s="2" t="str">
        <f>VLOOKUP(orders[[#This Row],[customer_id]],customers[#All],2,0)</f>
        <v>mike</v>
      </c>
      <c r="G76" s="4" t="str" cm="1">
        <f t="array" ref="G76">INDEX(products[],MATCH(orders[[#This Row],[product_id]:[product_id]],products[[product_id]:[product_id]],0),MATCH(orders[[#Headers],[product_name]],products[#Headers],0))</f>
        <v>Grape Juice</v>
      </c>
      <c r="H76" s="4" cm="1">
        <f t="array" ref="H76">INDEX(products[],MATCH(orders[[#This Row],[product_id]:[product_id]],products[[product_id]:[product_id]],0),MATCH(orders[[#Headers],[calories]],products[#Headers],0))</f>
        <v>152</v>
      </c>
      <c r="I76" s="4" cm="1">
        <f t="array" ref="I76">INDEX(products[],MATCH(orders[[#This Row],[product_id]:[product_id]],products[[product_id]:[product_id]],0),MATCH(orders[[#Headers],[protein]],products[#Headers],0))</f>
        <v>1.72</v>
      </c>
      <c r="J76" s="4" cm="1">
        <f t="array" ref="J76">INDEX(products[],MATCH(orders[[#This Row],[product_id]:[product_id]],products[[product_id]:[product_id]],0),MATCH(orders[[#Headers],[carbs]],products[#Headers],0))</f>
        <v>37.130000000000003</v>
      </c>
      <c r="K76" s="4" cm="1">
        <f t="array" ref="K76">INDEX(products[],MATCH(orders[[#This Row],[product_id]:[product_id]],products[[product_id]:[product_id]],0),MATCH(orders[[#Headers],[fat]],products[#Headers],0))</f>
        <v>0.37</v>
      </c>
      <c r="L76" s="2" cm="1">
        <f t="array" ref="L76">_xlfn.XLOOKUP(orders[[#This Row],[product_id]],products[[#All],[product_id]],products[[#All],[price (in INR)]],"Not Available",0)</f>
        <v>40</v>
      </c>
      <c r="M76" s="2">
        <f>orders[[#This Row],[qty]]*orders[[#This Row],[price (in INR)]]</f>
        <v>240</v>
      </c>
    </row>
    <row r="77" spans="1:13" x14ac:dyDescent="0.3">
      <c r="A77" s="2">
        <v>1471</v>
      </c>
      <c r="B77" s="1">
        <v>44973</v>
      </c>
      <c r="C77" s="2">
        <v>50</v>
      </c>
      <c r="D77" s="2">
        <v>651</v>
      </c>
      <c r="E77">
        <v>8</v>
      </c>
      <c r="F77" s="2" t="str">
        <f>VLOOKUP(orders[[#This Row],[customer_id]],customers[#All],2,0)</f>
        <v>bruce</v>
      </c>
      <c r="G77" s="4" t="str" cm="1">
        <f t="array" ref="G77">INDEX(products[],MATCH(orders[[#This Row],[product_id]:[product_id]],products[[product_id]:[product_id]],0),MATCH(orders[[#Headers],[product_name]],products[#Headers],0))</f>
        <v>Banana</v>
      </c>
      <c r="H77" s="4" cm="1">
        <f t="array" ref="H77">INDEX(products[],MATCH(orders[[#This Row],[product_id]:[product_id]],products[[product_id]:[product_id]],0),MATCH(orders[[#Headers],[calories]],products[#Headers],0))</f>
        <v>89</v>
      </c>
      <c r="I77" s="4" cm="1">
        <f t="array" ref="I77">INDEX(products[],MATCH(orders[[#This Row],[product_id]:[product_id]],products[[product_id]:[product_id]],0),MATCH(orders[[#Headers],[protein]],products[#Headers],0))</f>
        <v>1.0900000000000001</v>
      </c>
      <c r="J77" s="4" cm="1">
        <f t="array" ref="J77">INDEX(products[],MATCH(orders[[#This Row],[product_id]:[product_id]],products[[product_id]:[product_id]],0),MATCH(orders[[#Headers],[carbs]],products[#Headers],0))</f>
        <v>22.8</v>
      </c>
      <c r="K77" s="4" cm="1">
        <f t="array" ref="K77">INDEX(products[],MATCH(orders[[#This Row],[product_id]:[product_id]],products[[product_id]:[product_id]],0),MATCH(orders[[#Headers],[fat]],products[#Headers],0))</f>
        <v>0.33</v>
      </c>
      <c r="L77" s="2" cm="1">
        <f t="array" ref="L77">_xlfn.XLOOKUP(orders[[#This Row],[product_id]],products[[#All],[product_id]],products[[#All],[price (in INR)]],"Not Available",0)</f>
        <v>80</v>
      </c>
      <c r="M77" s="2">
        <f>orders[[#This Row],[qty]]*orders[[#This Row],[price (in INR)]]</f>
        <v>640</v>
      </c>
    </row>
    <row r="78" spans="1:13" x14ac:dyDescent="0.3">
      <c r="A78" s="2">
        <v>1480</v>
      </c>
      <c r="B78" s="1">
        <v>44973</v>
      </c>
      <c r="C78" s="2">
        <v>19</v>
      </c>
      <c r="D78" s="2">
        <v>704</v>
      </c>
      <c r="E78">
        <v>2</v>
      </c>
      <c r="F78" s="2" t="str">
        <f>VLOOKUP(orders[[#This Row],[customer_id]],customers[#All],2,0)</f>
        <v>ahmed</v>
      </c>
      <c r="G78" s="4" t="str" cm="1">
        <f t="array" ref="G78">INDEX(products[],MATCH(orders[[#This Row],[product_id]:[product_id]],products[[product_id]:[product_id]],0),MATCH(orders[[#Headers],[product_name]],products[#Headers],0))</f>
        <v>Eggs</v>
      </c>
      <c r="H78" s="4" cm="1">
        <f t="array" ref="H78">INDEX(products[],MATCH(orders[[#This Row],[product_id]:[product_id]],products[[product_id]:[product_id]],0),MATCH(orders[[#Headers],[calories]],products[#Headers],0))</f>
        <v>155</v>
      </c>
      <c r="I78" s="4" cm="1">
        <f t="array" ref="I78">INDEX(products[],MATCH(orders[[#This Row],[product_id]:[product_id]],products[[product_id]:[product_id]],0),MATCH(orders[[#Headers],[protein]],products[#Headers],0))</f>
        <v>12.58</v>
      </c>
      <c r="J78" s="4" cm="1">
        <f t="array" ref="J78">INDEX(products[],MATCH(orders[[#This Row],[product_id]:[product_id]],products[[product_id]:[product_id]],0),MATCH(orders[[#Headers],[carbs]],products[#Headers],0))</f>
        <v>0.77</v>
      </c>
      <c r="K78" s="4" cm="1">
        <f t="array" ref="K78">INDEX(products[],MATCH(orders[[#This Row],[product_id]:[product_id]],products[[product_id]:[product_id]],0),MATCH(orders[[#Headers],[fat]],products[#Headers],0))</f>
        <v>10.61</v>
      </c>
      <c r="L78" s="2" cm="1">
        <f t="array" ref="L78">_xlfn.XLOOKUP(orders[[#This Row],[product_id]],products[[#All],[product_id]],products[[#All],[price (in INR)]],"Not Available",0)</f>
        <v>65</v>
      </c>
      <c r="M78" s="2">
        <f>orders[[#This Row],[qty]]*orders[[#This Row],[price (in INR)]]</f>
        <v>130</v>
      </c>
    </row>
    <row r="79" spans="1:13" x14ac:dyDescent="0.3">
      <c r="A79" s="2">
        <v>1484</v>
      </c>
      <c r="B79" s="1">
        <v>44973</v>
      </c>
      <c r="C79" s="2">
        <v>35</v>
      </c>
      <c r="D79" s="2">
        <v>590</v>
      </c>
      <c r="E79">
        <v>8</v>
      </c>
      <c r="F79" s="2" t="str">
        <f>VLOOKUP(orders[[#This Row],[customer_id]],customers[#All],2,0)</f>
        <v>mike</v>
      </c>
      <c r="G79" s="4" t="str" cm="1">
        <f t="array" ref="G79">INDEX(products[],MATCH(orders[[#This Row],[product_id]:[product_id]],products[[product_id]:[product_id]],0),MATCH(orders[[#Headers],[product_name]],products[#Headers],0))</f>
        <v>French Fries</v>
      </c>
      <c r="H79" s="4" cm="1">
        <f t="array" ref="H79">INDEX(products[],MATCH(orders[[#This Row],[product_id]:[product_id]],products[[product_id]:[product_id]],0),MATCH(orders[[#Headers],[calories]],products[#Headers],0))</f>
        <v>365</v>
      </c>
      <c r="I79" s="4" cm="1">
        <f t="array" ref="I79">INDEX(products[],MATCH(orders[[#This Row],[product_id]:[product_id]],products[[product_id]:[product_id]],0),MATCH(orders[[#Headers],[protein]],products[#Headers],0))</f>
        <v>4.34</v>
      </c>
      <c r="J79" s="4" cm="1">
        <f t="array" ref="J79">INDEX(products[],MATCH(orders[[#This Row],[product_id]:[product_id]],products[[product_id]:[product_id]],0),MATCH(orders[[#Headers],[carbs]],products[#Headers],0))</f>
        <v>49.74</v>
      </c>
      <c r="K79" s="4" cm="1">
        <f t="array" ref="K79">INDEX(products[],MATCH(orders[[#This Row],[product_id]:[product_id]],products[[product_id]:[product_id]],0),MATCH(orders[[#Headers],[fat]],products[#Headers],0))</f>
        <v>17.53</v>
      </c>
      <c r="L79" s="2" cm="1">
        <f t="array" ref="L79">_xlfn.XLOOKUP(orders[[#This Row],[product_id]],products[[#All],[product_id]],products[[#All],[price (in INR)]],"Not Available",0)</f>
        <v>50</v>
      </c>
      <c r="M79" s="2">
        <f>orders[[#This Row],[qty]]*orders[[#This Row],[price (in INR)]]</f>
        <v>400</v>
      </c>
    </row>
    <row r="80" spans="1:13" x14ac:dyDescent="0.3">
      <c r="A80" s="2">
        <v>1487</v>
      </c>
      <c r="B80" s="1">
        <v>44973</v>
      </c>
      <c r="C80" s="2">
        <v>21</v>
      </c>
      <c r="D80" s="2">
        <v>811</v>
      </c>
      <c r="E80">
        <v>5</v>
      </c>
      <c r="F80" s="2" t="str">
        <f>VLOOKUP(orders[[#This Row],[customer_id]],customers[#All],2,0)</f>
        <v>lisa</v>
      </c>
      <c r="G80" s="4" t="str" cm="1">
        <f t="array" ref="G80">INDEX(products[],MATCH(orders[[#This Row],[product_id]:[product_id]],products[[product_id]:[product_id]],0),MATCH(orders[[#Headers],[product_name]],products[#Headers],0))</f>
        <v>Celery</v>
      </c>
      <c r="H80" s="4" cm="1">
        <f t="array" ref="H80">INDEX(products[],MATCH(orders[[#This Row],[product_id]:[product_id]],products[[product_id]:[product_id]],0),MATCH(orders[[#Headers],[calories]],products[#Headers],0))</f>
        <v>16</v>
      </c>
      <c r="I80" s="4" cm="1">
        <f t="array" ref="I80">INDEX(products[],MATCH(orders[[#This Row],[product_id]:[product_id]],products[[product_id]:[product_id]],0),MATCH(orders[[#Headers],[protein]],products[#Headers],0))</f>
        <v>0.69</v>
      </c>
      <c r="J80" s="4" cm="1">
        <f t="array" ref="J80">INDEX(products[],MATCH(orders[[#This Row],[product_id]:[product_id]],products[[product_id]:[product_id]],0),MATCH(orders[[#Headers],[carbs]],products[#Headers],0))</f>
        <v>3.06</v>
      </c>
      <c r="K80" s="4" cm="1">
        <f t="array" ref="K80">INDEX(products[],MATCH(orders[[#This Row],[product_id]:[product_id]],products[[product_id]:[product_id]],0),MATCH(orders[[#Headers],[fat]],products[#Headers],0))</f>
        <v>0.17</v>
      </c>
      <c r="L80" s="2" cm="1">
        <f t="array" ref="L80">_xlfn.XLOOKUP(orders[[#This Row],[product_id]],products[[#All],[product_id]],products[[#All],[price (in INR)]],"Not Available",0)</f>
        <v>50</v>
      </c>
      <c r="M80" s="2">
        <f>orders[[#This Row],[qty]]*orders[[#This Row],[price (in INR)]]</f>
        <v>250</v>
      </c>
    </row>
    <row r="81" spans="1:13" x14ac:dyDescent="0.3">
      <c r="A81" s="2">
        <v>1489</v>
      </c>
      <c r="B81" s="1">
        <v>44973</v>
      </c>
      <c r="C81" s="2">
        <v>35</v>
      </c>
      <c r="D81" s="2">
        <v>594</v>
      </c>
      <c r="E81">
        <v>8</v>
      </c>
      <c r="F81" s="2" t="str">
        <f>VLOOKUP(orders[[#This Row],[customer_id]],customers[#All],2,0)</f>
        <v>mike</v>
      </c>
      <c r="G81" s="4" t="str" cm="1">
        <f t="array" ref="G81">INDEX(products[],MATCH(orders[[#This Row],[product_id]:[product_id]],products[[product_id]:[product_id]],0),MATCH(orders[[#Headers],[product_name]],products[#Headers],0))</f>
        <v>Chicken</v>
      </c>
      <c r="H81" s="4" cm="1">
        <f t="array" ref="H81">INDEX(products[],MATCH(orders[[#This Row],[product_id]:[product_id]],products[[product_id]:[product_id]],0),MATCH(orders[[#Headers],[calories]],products[#Headers],0))</f>
        <v>335</v>
      </c>
      <c r="I81" s="4" cm="1">
        <f t="array" ref="I81">INDEX(products[],MATCH(orders[[#This Row],[product_id]:[product_id]],products[[product_id]:[product_id]],0),MATCH(orders[[#Headers],[protein]],products[#Headers],0))</f>
        <v>31.02</v>
      </c>
      <c r="J81" s="4" cm="1">
        <f t="array" ref="J81">INDEX(products[],MATCH(orders[[#This Row],[product_id]:[product_id]],products[[product_id]:[product_id]],0),MATCH(orders[[#Headers],[carbs]],products[#Headers],0))</f>
        <v>0</v>
      </c>
      <c r="K81" s="4" cm="1">
        <f t="array" ref="K81">INDEX(products[],MATCH(orders[[#This Row],[product_id]:[product_id]],products[[product_id]:[product_id]],0),MATCH(orders[[#Headers],[fat]],products[#Headers],0))</f>
        <v>23.11</v>
      </c>
      <c r="L81" s="2" cm="1">
        <f t="array" ref="L81">_xlfn.XLOOKUP(orders[[#This Row],[product_id]],products[[#All],[product_id]],products[[#All],[price (in INR)]],"Not Available",0)</f>
        <v>250</v>
      </c>
      <c r="M81" s="2">
        <f>orders[[#This Row],[qty]]*orders[[#This Row],[price (in INR)]]</f>
        <v>2000</v>
      </c>
    </row>
    <row r="82" spans="1:13" x14ac:dyDescent="0.3">
      <c r="A82" s="2">
        <v>1491</v>
      </c>
      <c r="B82" s="1">
        <v>44974</v>
      </c>
      <c r="C82" s="2">
        <v>29</v>
      </c>
      <c r="D82" s="2">
        <v>739</v>
      </c>
      <c r="E82">
        <v>2</v>
      </c>
      <c r="F82" s="2" t="str">
        <f>VLOOKUP(orders[[#This Row],[customer_id]],customers[#All],2,0)</f>
        <v>john</v>
      </c>
      <c r="G82" s="4" t="str" cm="1">
        <f t="array" ref="G82">INDEX(products[],MATCH(orders[[#This Row],[product_id]:[product_id]],products[[product_id]:[product_id]],0),MATCH(orders[[#Headers],[product_name]],products[#Headers],0))</f>
        <v>Donut</v>
      </c>
      <c r="H82" s="4" cm="1">
        <f t="array" ref="H82">INDEX(products[],MATCH(orders[[#This Row],[product_id]:[product_id]],products[[product_id]:[product_id]],0),MATCH(orders[[#Headers],[calories]],products[#Headers],0))</f>
        <v>452</v>
      </c>
      <c r="I82" s="4" cm="1">
        <f t="array" ref="I82">INDEX(products[],MATCH(orders[[#This Row],[product_id]:[product_id]],products[[product_id]:[product_id]],0),MATCH(orders[[#Headers],[protein]],products[#Headers],0))</f>
        <v>4.09</v>
      </c>
      <c r="J82" s="4" cm="1">
        <f t="array" ref="J82">INDEX(products[],MATCH(orders[[#This Row],[product_id]:[product_id]],products[[product_id]:[product_id]],0),MATCH(orders[[#Headers],[carbs]],products[#Headers],0))</f>
        <v>50.44</v>
      </c>
      <c r="K82" s="4" cm="1">
        <f t="array" ref="K82">INDEX(products[],MATCH(orders[[#This Row],[product_id]:[product_id]],products[[product_id]:[product_id]],0),MATCH(orders[[#Headers],[fat]],products[#Headers],0))</f>
        <v>27.51</v>
      </c>
      <c r="L82" s="2" cm="1">
        <f t="array" ref="L82">_xlfn.XLOOKUP(orders[[#This Row],[product_id]],products[[#All],[product_id]],products[[#All],[price (in INR)]],"Not Available",0)</f>
        <v>40</v>
      </c>
      <c r="M82" s="2">
        <f>orders[[#This Row],[qty]]*orders[[#This Row],[price (in INR)]]</f>
        <v>80</v>
      </c>
    </row>
    <row r="83" spans="1:13" x14ac:dyDescent="0.3">
      <c r="A83" s="2">
        <v>1517</v>
      </c>
      <c r="B83" s="1">
        <v>44974</v>
      </c>
      <c r="C83" s="2">
        <v>21</v>
      </c>
      <c r="D83" s="2">
        <v>628</v>
      </c>
      <c r="E83">
        <v>10</v>
      </c>
      <c r="F83" s="2" t="str">
        <f>VLOOKUP(orders[[#This Row],[customer_id]],customers[#All],2,0)</f>
        <v>lisa</v>
      </c>
      <c r="G83" s="4" t="str" cm="1">
        <f t="array" ref="G83">INDEX(products[],MATCH(orders[[#This Row],[product_id]:[product_id]],products[[product_id]:[product_id]],0),MATCH(orders[[#Headers],[product_name]],products[#Headers],0))</f>
        <v>Fish</v>
      </c>
      <c r="H83" s="4" cm="1">
        <f t="array" ref="H83">INDEX(products[],MATCH(orders[[#This Row],[product_id]:[product_id]],products[[product_id]:[product_id]],0),MATCH(orders[[#Headers],[calories]],products[#Headers],0))</f>
        <v>206</v>
      </c>
      <c r="I83" s="4" cm="1">
        <f t="array" ref="I83">INDEX(products[],MATCH(orders[[#This Row],[product_id]:[product_id]],products[[product_id]:[product_id]],0),MATCH(orders[[#Headers],[protein]],products[#Headers],0))</f>
        <v>20.260000000000002</v>
      </c>
      <c r="J83" s="4" cm="1">
        <f t="array" ref="J83">INDEX(products[],MATCH(orders[[#This Row],[product_id]:[product_id]],products[[product_id]:[product_id]],0),MATCH(orders[[#Headers],[carbs]],products[#Headers],0))</f>
        <v>0</v>
      </c>
      <c r="K83" s="4" cm="1">
        <f t="array" ref="K83">INDEX(products[],MATCH(orders[[#This Row],[product_id]:[product_id]],products[[product_id]:[product_id]],0),MATCH(orders[[#Headers],[fat]],products[#Headers],0))</f>
        <v>13.92</v>
      </c>
      <c r="L83" s="2" cm="1">
        <f t="array" ref="L83">_xlfn.XLOOKUP(orders[[#This Row],[product_id]],products[[#All],[product_id]],products[[#All],[price (in INR)]],"Not Available",0)</f>
        <v>120</v>
      </c>
      <c r="M83" s="2">
        <f>orders[[#This Row],[qty]]*orders[[#This Row],[price (in INR)]]</f>
        <v>1200</v>
      </c>
    </row>
    <row r="84" spans="1:13" x14ac:dyDescent="0.3">
      <c r="A84" s="2">
        <v>1522</v>
      </c>
      <c r="B84" s="1">
        <v>44974</v>
      </c>
      <c r="C84" s="2">
        <v>11</v>
      </c>
      <c r="D84" s="2">
        <v>392</v>
      </c>
      <c r="E84">
        <v>4</v>
      </c>
      <c r="F84" s="2" t="str">
        <f>VLOOKUP(orders[[#This Row],[customer_id]],customers[#All],2,0)</f>
        <v>anthony</v>
      </c>
      <c r="G84" s="4" t="str" cm="1">
        <f t="array" ref="G84">INDEX(products[],MATCH(orders[[#This Row],[product_id]:[product_id]],products[[product_id]:[product_id]],0),MATCH(orders[[#Headers],[product_name]],products[#Headers],0))</f>
        <v>Yogurt</v>
      </c>
      <c r="H84" s="4" cm="1">
        <f t="array" ref="H84">INDEX(products[],MATCH(orders[[#This Row],[product_id]:[product_id]],products[[product_id]:[product_id]],0),MATCH(orders[[#Headers],[calories]],products[#Headers],0))</f>
        <v>118</v>
      </c>
      <c r="I84" s="4" cm="1">
        <f t="array" ref="I84">INDEX(products[],MATCH(orders[[#This Row],[product_id]:[product_id]],products[[product_id]:[product_id]],0),MATCH(orders[[#Headers],[protein]],products[#Headers],0))</f>
        <v>6.38</v>
      </c>
      <c r="J84" s="4" cm="1">
        <f t="array" ref="J84">INDEX(products[],MATCH(orders[[#This Row],[product_id]:[product_id]],products[[product_id]:[product_id]],0),MATCH(orders[[#Headers],[carbs]],products[#Headers],0))</f>
        <v>14.02</v>
      </c>
      <c r="K84" s="4" cm="1">
        <f t="array" ref="K84">INDEX(products[],MATCH(orders[[#This Row],[product_id]:[product_id]],products[[product_id]:[product_id]],0),MATCH(orders[[#Headers],[fat]],products[#Headers],0))</f>
        <v>4.0999999999999996</v>
      </c>
      <c r="L84" s="2" cm="1">
        <f t="array" ref="L84">_xlfn.XLOOKUP(orders[[#This Row],[product_id]],products[[#All],[product_id]],products[[#All],[price (in INR)]],"Not Available",0)</f>
        <v>30</v>
      </c>
      <c r="M84" s="2">
        <f>orders[[#This Row],[qty]]*orders[[#This Row],[price (in INR)]]</f>
        <v>120</v>
      </c>
    </row>
    <row r="85" spans="1:13" x14ac:dyDescent="0.3">
      <c r="A85" s="2">
        <v>1527</v>
      </c>
      <c r="B85" s="1">
        <v>44974</v>
      </c>
      <c r="C85" s="2">
        <v>35</v>
      </c>
      <c r="D85" s="2">
        <v>484</v>
      </c>
      <c r="E85">
        <v>6</v>
      </c>
      <c r="F85" s="2" t="str">
        <f>VLOOKUP(orders[[#This Row],[customer_id]],customers[#All],2,0)</f>
        <v>mike</v>
      </c>
      <c r="G85" s="4" t="str" cm="1">
        <f t="array" ref="G85">INDEX(products[],MATCH(orders[[#This Row],[product_id]:[product_id]],products[[product_id]:[product_id]],0),MATCH(orders[[#Headers],[product_name]],products[#Headers],0))</f>
        <v>Hamburger</v>
      </c>
      <c r="H85" s="4" cm="1">
        <f t="array" ref="H85">INDEX(products[],MATCH(orders[[#This Row],[product_id]:[product_id]],products[[product_id]:[product_id]],0),MATCH(orders[[#Headers],[calories]],products[#Headers],0))</f>
        <v>250</v>
      </c>
      <c r="I85" s="4" cm="1">
        <f t="array" ref="I85">INDEX(products[],MATCH(orders[[#This Row],[product_id]:[product_id]],products[[product_id]:[product_id]],0),MATCH(orders[[#Headers],[protein]],products[#Headers],0))</f>
        <v>13.29</v>
      </c>
      <c r="J85" s="4" cm="1">
        <f t="array" ref="J85">INDEX(products[],MATCH(orders[[#This Row],[product_id]:[product_id]],products[[product_id]:[product_id]],0),MATCH(orders[[#Headers],[carbs]],products[#Headers],0))</f>
        <v>17.32</v>
      </c>
      <c r="K85" s="4" cm="1">
        <f t="array" ref="K85">INDEX(products[],MATCH(orders[[#This Row],[product_id]:[product_id]],products[[product_id]:[product_id]],0),MATCH(orders[[#Headers],[fat]],products[#Headers],0))</f>
        <v>14.62</v>
      </c>
      <c r="L85" s="2" cm="1">
        <f t="array" ref="L85">_xlfn.XLOOKUP(orders[[#This Row],[product_id]],products[[#All],[product_id]],products[[#All],[price (in INR)]],"Not Available",0)</f>
        <v>70</v>
      </c>
      <c r="M85" s="2">
        <f>orders[[#This Row],[qty]]*orders[[#This Row],[price (in INR)]]</f>
        <v>420</v>
      </c>
    </row>
    <row r="86" spans="1:13" x14ac:dyDescent="0.3">
      <c r="A86" s="2">
        <v>1533</v>
      </c>
      <c r="B86" s="1">
        <v>44974</v>
      </c>
      <c r="C86" s="2">
        <v>50</v>
      </c>
      <c r="D86" s="2">
        <v>294</v>
      </c>
      <c r="E86">
        <v>8</v>
      </c>
      <c r="F86" s="2" t="str">
        <f>VLOOKUP(orders[[#This Row],[customer_id]],customers[#All],2,0)</f>
        <v>bruce</v>
      </c>
      <c r="G86" s="4" t="str" cm="1">
        <f t="array" ref="G86">INDEX(products[],MATCH(orders[[#This Row],[product_id]:[product_id]],products[[product_id]:[product_id]],0),MATCH(orders[[#Headers],[product_name]],products[#Headers],0))</f>
        <v>Rice</v>
      </c>
      <c r="H86" s="4" cm="1">
        <f t="array" ref="H86">INDEX(products[],MATCH(orders[[#This Row],[product_id]:[product_id]],products[[product_id]:[product_id]],0),MATCH(orders[[#Headers],[calories]],products[#Headers],0))</f>
        <v>130</v>
      </c>
      <c r="I86" s="4" cm="1">
        <f t="array" ref="I86">INDEX(products[],MATCH(orders[[#This Row],[product_id]:[product_id]],products[[product_id]:[product_id]],0),MATCH(orders[[#Headers],[protein]],products[#Headers],0))</f>
        <v>2.69</v>
      </c>
      <c r="J86" s="4" cm="1">
        <f t="array" ref="J86">INDEX(products[],MATCH(orders[[#This Row],[product_id]:[product_id]],products[[product_id]:[product_id]],0),MATCH(orders[[#Headers],[carbs]],products[#Headers],0))</f>
        <v>28.73</v>
      </c>
      <c r="K86" s="4" cm="1">
        <f t="array" ref="K86">INDEX(products[],MATCH(orders[[#This Row],[product_id]:[product_id]],products[[product_id]:[product_id]],0),MATCH(orders[[#Headers],[fat]],products[#Headers],0))</f>
        <v>0.28000000000000003</v>
      </c>
      <c r="L86" s="2" cm="1">
        <f t="array" ref="L86">_xlfn.XLOOKUP(orders[[#This Row],[product_id]],products[[#All],[product_id]],products[[#All],[price (in INR)]],"Not Available",0)</f>
        <v>80</v>
      </c>
      <c r="M86" s="2">
        <f>orders[[#This Row],[qty]]*orders[[#This Row],[price (in INR)]]</f>
        <v>640</v>
      </c>
    </row>
    <row r="87" spans="1:13" x14ac:dyDescent="0.3">
      <c r="A87" s="2">
        <v>1536</v>
      </c>
      <c r="B87" s="1">
        <v>44975</v>
      </c>
      <c r="C87" s="2">
        <v>29</v>
      </c>
      <c r="D87" s="2">
        <v>392</v>
      </c>
      <c r="E87">
        <v>4</v>
      </c>
      <c r="F87" s="2" t="str">
        <f>VLOOKUP(orders[[#This Row],[customer_id]],customers[#All],2,0)</f>
        <v>john</v>
      </c>
      <c r="G87" s="4" t="str" cm="1">
        <f t="array" ref="G87">INDEX(products[],MATCH(orders[[#This Row],[product_id]:[product_id]],products[[product_id]:[product_id]],0),MATCH(orders[[#Headers],[product_name]],products[#Headers],0))</f>
        <v>Yogurt</v>
      </c>
      <c r="H87" s="4" cm="1">
        <f t="array" ref="H87">INDEX(products[],MATCH(orders[[#This Row],[product_id]:[product_id]],products[[product_id]:[product_id]],0),MATCH(orders[[#Headers],[calories]],products[#Headers],0))</f>
        <v>118</v>
      </c>
      <c r="I87" s="4" cm="1">
        <f t="array" ref="I87">INDEX(products[],MATCH(orders[[#This Row],[product_id]:[product_id]],products[[product_id]:[product_id]],0),MATCH(orders[[#Headers],[protein]],products[#Headers],0))</f>
        <v>6.38</v>
      </c>
      <c r="J87" s="4" cm="1">
        <f t="array" ref="J87">INDEX(products[],MATCH(orders[[#This Row],[product_id]:[product_id]],products[[product_id]:[product_id]],0),MATCH(orders[[#Headers],[carbs]],products[#Headers],0))</f>
        <v>14.02</v>
      </c>
      <c r="K87" s="4" cm="1">
        <f t="array" ref="K87">INDEX(products[],MATCH(orders[[#This Row],[product_id]:[product_id]],products[[product_id]:[product_id]],0),MATCH(orders[[#Headers],[fat]],products[#Headers],0))</f>
        <v>4.0999999999999996</v>
      </c>
      <c r="L87" s="2" cm="1">
        <f t="array" ref="L87">_xlfn.XLOOKUP(orders[[#This Row],[product_id]],products[[#All],[product_id]],products[[#All],[price (in INR)]],"Not Available",0)</f>
        <v>30</v>
      </c>
      <c r="M87" s="2">
        <f>orders[[#This Row],[qty]]*orders[[#This Row],[price (in INR)]]</f>
        <v>120</v>
      </c>
    </row>
    <row r="88" spans="1:13" x14ac:dyDescent="0.3">
      <c r="A88" s="2">
        <v>1540</v>
      </c>
      <c r="B88" s="1">
        <v>44975</v>
      </c>
      <c r="C88" s="2">
        <v>35</v>
      </c>
      <c r="D88" s="2">
        <v>294</v>
      </c>
      <c r="E88">
        <v>5</v>
      </c>
      <c r="F88" s="2" t="str">
        <f>VLOOKUP(orders[[#This Row],[customer_id]],customers[#All],2,0)</f>
        <v>mike</v>
      </c>
      <c r="G88" s="4" t="str" cm="1">
        <f t="array" ref="G88">INDEX(products[],MATCH(orders[[#This Row],[product_id]:[product_id]],products[[product_id]:[product_id]],0),MATCH(orders[[#Headers],[product_name]],products[#Headers],0))</f>
        <v>Rice</v>
      </c>
      <c r="H88" s="4" cm="1">
        <f t="array" ref="H88">INDEX(products[],MATCH(orders[[#This Row],[product_id]:[product_id]],products[[product_id]:[product_id]],0),MATCH(orders[[#Headers],[calories]],products[#Headers],0))</f>
        <v>130</v>
      </c>
      <c r="I88" s="4" cm="1">
        <f t="array" ref="I88">INDEX(products[],MATCH(orders[[#This Row],[product_id]:[product_id]],products[[product_id]:[product_id]],0),MATCH(orders[[#Headers],[protein]],products[#Headers],0))</f>
        <v>2.69</v>
      </c>
      <c r="J88" s="4" cm="1">
        <f t="array" ref="J88">INDEX(products[],MATCH(orders[[#This Row],[product_id]:[product_id]],products[[product_id]:[product_id]],0),MATCH(orders[[#Headers],[carbs]],products[#Headers],0))</f>
        <v>28.73</v>
      </c>
      <c r="K88" s="4" cm="1">
        <f t="array" ref="K88">INDEX(products[],MATCH(orders[[#This Row],[product_id]:[product_id]],products[[product_id]:[product_id]],0),MATCH(orders[[#Headers],[fat]],products[#Headers],0))</f>
        <v>0.28000000000000003</v>
      </c>
      <c r="L88" s="2" cm="1">
        <f t="array" ref="L88">_xlfn.XLOOKUP(orders[[#This Row],[product_id]],products[[#All],[product_id]],products[[#All],[price (in INR)]],"Not Available",0)</f>
        <v>80</v>
      </c>
      <c r="M88" s="2">
        <f>orders[[#This Row],[qty]]*orders[[#This Row],[price (in INR)]]</f>
        <v>400</v>
      </c>
    </row>
    <row r="89" spans="1:13" x14ac:dyDescent="0.3">
      <c r="A89" s="2">
        <v>1547</v>
      </c>
      <c r="B89" s="1">
        <v>44975</v>
      </c>
      <c r="C89" s="2">
        <v>34</v>
      </c>
      <c r="D89" s="2">
        <v>862</v>
      </c>
      <c r="E89">
        <v>3</v>
      </c>
      <c r="F89" s="2" t="str">
        <f>VLOOKUP(orders[[#This Row],[customer_id]],customers[#All],2,0)</f>
        <v>jay</v>
      </c>
      <c r="G89" s="4" t="str" cm="1">
        <f t="array" ref="G89">INDEX(products[],MATCH(orders[[#This Row],[product_id]:[product_id]],products[[product_id]:[product_id]],0),MATCH(orders[[#Headers],[product_name]],products[#Headers],0))</f>
        <v>Chocolate Cake</v>
      </c>
      <c r="H89" s="4" cm="1">
        <f t="array" ref="H89">INDEX(products[],MATCH(orders[[#This Row],[product_id]:[product_id]],products[[product_id]:[product_id]],0),MATCH(orders[[#Headers],[calories]],products[#Headers],0))</f>
        <v>452</v>
      </c>
      <c r="I89" s="4" cm="1">
        <f t="array" ref="I89">INDEX(products[],MATCH(orders[[#This Row],[product_id]:[product_id]],products[[product_id]:[product_id]],0),MATCH(orders[[#Headers],[protein]],products[#Headers],0))</f>
        <v>3.75</v>
      </c>
      <c r="J89" s="4" cm="1">
        <f t="array" ref="J89">INDEX(products[],MATCH(orders[[#This Row],[product_id]:[product_id]],products[[product_id]:[product_id]],0),MATCH(orders[[#Headers],[carbs]],products[#Headers],0))</f>
        <v>44.61</v>
      </c>
      <c r="K89" s="4" cm="1">
        <f t="array" ref="K89">INDEX(products[],MATCH(orders[[#This Row],[product_id]:[product_id]],products[[product_id]:[product_id]],0),MATCH(orders[[#Headers],[fat]],products[#Headers],0))</f>
        <v>29.11</v>
      </c>
      <c r="L89" s="2" cm="1">
        <f t="array" ref="L89">_xlfn.XLOOKUP(orders[[#This Row],[product_id]],products[[#All],[product_id]],products[[#All],[price (in INR)]],"Not Available",0)</f>
        <v>200</v>
      </c>
      <c r="M89" s="2">
        <f>orders[[#This Row],[qty]]*orders[[#This Row],[price (in INR)]]</f>
        <v>600</v>
      </c>
    </row>
    <row r="90" spans="1:13" x14ac:dyDescent="0.3">
      <c r="A90" s="2">
        <v>1552</v>
      </c>
      <c r="B90" s="1">
        <v>44975</v>
      </c>
      <c r="C90" s="2">
        <v>79</v>
      </c>
      <c r="D90" s="2">
        <v>163</v>
      </c>
      <c r="E90">
        <v>3</v>
      </c>
      <c r="F90" s="2" t="str">
        <f>VLOOKUP(orders[[#This Row],[customer_id]],customers[#All],2,0)</f>
        <v>tim</v>
      </c>
      <c r="G90" s="4" t="str" cm="1">
        <f t="array" ref="G90">INDEX(products[],MATCH(orders[[#This Row],[product_id]:[product_id]],products[[product_id]:[product_id]],0),MATCH(orders[[#Headers],[product_name]],products[#Headers],0))</f>
        <v>Grape Juice</v>
      </c>
      <c r="H90" s="4" cm="1">
        <f t="array" ref="H90">INDEX(products[],MATCH(orders[[#This Row],[product_id]:[product_id]],products[[product_id]:[product_id]],0),MATCH(orders[[#Headers],[calories]],products[#Headers],0))</f>
        <v>152</v>
      </c>
      <c r="I90" s="4" cm="1">
        <f t="array" ref="I90">INDEX(products[],MATCH(orders[[#This Row],[product_id]:[product_id]],products[[product_id]:[product_id]],0),MATCH(orders[[#Headers],[protein]],products[#Headers],0))</f>
        <v>1.72</v>
      </c>
      <c r="J90" s="4" cm="1">
        <f t="array" ref="J90">INDEX(products[],MATCH(orders[[#This Row],[product_id]:[product_id]],products[[product_id]:[product_id]],0),MATCH(orders[[#Headers],[carbs]],products[#Headers],0))</f>
        <v>37.130000000000003</v>
      </c>
      <c r="K90" s="4" cm="1">
        <f t="array" ref="K90">INDEX(products[],MATCH(orders[[#This Row],[product_id]:[product_id]],products[[product_id]:[product_id]],0),MATCH(orders[[#Headers],[fat]],products[#Headers],0))</f>
        <v>0.37</v>
      </c>
      <c r="L90" s="2" cm="1">
        <f t="array" ref="L90">_xlfn.XLOOKUP(orders[[#This Row],[product_id]],products[[#All],[product_id]],products[[#All],[price (in INR)]],"Not Available",0)</f>
        <v>40</v>
      </c>
      <c r="M90" s="2">
        <f>orders[[#This Row],[qty]]*orders[[#This Row],[price (in INR)]]</f>
        <v>120</v>
      </c>
    </row>
    <row r="91" spans="1:13" x14ac:dyDescent="0.3">
      <c r="A91" s="2">
        <v>1557</v>
      </c>
      <c r="B91" s="1">
        <v>44975</v>
      </c>
      <c r="C91" s="2">
        <v>21</v>
      </c>
      <c r="D91" s="2">
        <v>628</v>
      </c>
      <c r="E91">
        <v>6</v>
      </c>
      <c r="F91" s="2" t="str">
        <f>VLOOKUP(orders[[#This Row],[customer_id]],customers[#All],2,0)</f>
        <v>lisa</v>
      </c>
      <c r="G91" s="4" t="str" cm="1">
        <f t="array" ref="G91">INDEX(products[],MATCH(orders[[#This Row],[product_id]:[product_id]],products[[product_id]:[product_id]],0),MATCH(orders[[#Headers],[product_name]],products[#Headers],0))</f>
        <v>Fish</v>
      </c>
      <c r="H91" s="4" cm="1">
        <f t="array" ref="H91">INDEX(products[],MATCH(orders[[#This Row],[product_id]:[product_id]],products[[product_id]:[product_id]],0),MATCH(orders[[#Headers],[calories]],products[#Headers],0))</f>
        <v>206</v>
      </c>
      <c r="I91" s="4" cm="1">
        <f t="array" ref="I91">INDEX(products[],MATCH(orders[[#This Row],[product_id]:[product_id]],products[[product_id]:[product_id]],0),MATCH(orders[[#Headers],[protein]],products[#Headers],0))</f>
        <v>20.260000000000002</v>
      </c>
      <c r="J91" s="4" cm="1">
        <f t="array" ref="J91">INDEX(products[],MATCH(orders[[#This Row],[product_id]:[product_id]],products[[product_id]:[product_id]],0),MATCH(orders[[#Headers],[carbs]],products[#Headers],0))</f>
        <v>0</v>
      </c>
      <c r="K91" s="4" cm="1">
        <f t="array" ref="K91">INDEX(products[],MATCH(orders[[#This Row],[product_id]:[product_id]],products[[product_id]:[product_id]],0),MATCH(orders[[#Headers],[fat]],products[#Headers],0))</f>
        <v>13.92</v>
      </c>
      <c r="L91" s="2" cm="1">
        <f t="array" ref="L91">_xlfn.XLOOKUP(orders[[#This Row],[product_id]],products[[#All],[product_id]],products[[#All],[price (in INR)]],"Not Available",0)</f>
        <v>120</v>
      </c>
      <c r="M91" s="2">
        <f>orders[[#This Row],[qty]]*orders[[#This Row],[price (in INR)]]</f>
        <v>720</v>
      </c>
    </row>
    <row r="92" spans="1:13" x14ac:dyDescent="0.3">
      <c r="A92" s="2">
        <v>1569</v>
      </c>
      <c r="B92" s="1">
        <v>44976</v>
      </c>
      <c r="C92" s="2">
        <v>35</v>
      </c>
      <c r="D92" s="2">
        <v>862</v>
      </c>
      <c r="E92">
        <v>5</v>
      </c>
      <c r="F92" s="2" t="str">
        <f>VLOOKUP(orders[[#This Row],[customer_id]],customers[#All],2,0)</f>
        <v>mike</v>
      </c>
      <c r="G92" s="4" t="str" cm="1">
        <f t="array" ref="G92">INDEX(products[],MATCH(orders[[#This Row],[product_id]:[product_id]],products[[product_id]:[product_id]],0),MATCH(orders[[#Headers],[product_name]],products[#Headers],0))</f>
        <v>Chocolate Cake</v>
      </c>
      <c r="H92" s="4" cm="1">
        <f t="array" ref="H92">INDEX(products[],MATCH(orders[[#This Row],[product_id]:[product_id]],products[[product_id]:[product_id]],0),MATCH(orders[[#Headers],[calories]],products[#Headers],0))</f>
        <v>452</v>
      </c>
      <c r="I92" s="4" cm="1">
        <f t="array" ref="I92">INDEX(products[],MATCH(orders[[#This Row],[product_id]:[product_id]],products[[product_id]:[product_id]],0),MATCH(orders[[#Headers],[protein]],products[#Headers],0))</f>
        <v>3.75</v>
      </c>
      <c r="J92" s="4" cm="1">
        <f t="array" ref="J92">INDEX(products[],MATCH(orders[[#This Row],[product_id]:[product_id]],products[[product_id]:[product_id]],0),MATCH(orders[[#Headers],[carbs]],products[#Headers],0))</f>
        <v>44.61</v>
      </c>
      <c r="K92" s="4" cm="1">
        <f t="array" ref="K92">INDEX(products[],MATCH(orders[[#This Row],[product_id]:[product_id]],products[[product_id]:[product_id]],0),MATCH(orders[[#Headers],[fat]],products[#Headers],0))</f>
        <v>29.11</v>
      </c>
      <c r="L92" s="2" cm="1">
        <f t="array" ref="L92">_xlfn.XLOOKUP(orders[[#This Row],[product_id]],products[[#All],[product_id]],products[[#All],[price (in INR)]],"Not Available",0)</f>
        <v>200</v>
      </c>
      <c r="M92" s="2">
        <f>orders[[#This Row],[qty]]*orders[[#This Row],[price (in INR)]]</f>
        <v>1000</v>
      </c>
    </row>
    <row r="93" spans="1:13" x14ac:dyDescent="0.3">
      <c r="A93" s="2">
        <v>1572</v>
      </c>
      <c r="B93" s="1">
        <v>44976</v>
      </c>
      <c r="C93" s="2">
        <v>21</v>
      </c>
      <c r="D93" s="2">
        <v>704</v>
      </c>
      <c r="E93">
        <v>4</v>
      </c>
      <c r="F93" s="2" t="str">
        <f>VLOOKUP(orders[[#This Row],[customer_id]],customers[#All],2,0)</f>
        <v>lisa</v>
      </c>
      <c r="G93" s="4" t="str" cm="1">
        <f t="array" ref="G93">INDEX(products[],MATCH(orders[[#This Row],[product_id]:[product_id]],products[[product_id]:[product_id]],0),MATCH(orders[[#Headers],[product_name]],products[#Headers],0))</f>
        <v>Eggs</v>
      </c>
      <c r="H93" s="4" cm="1">
        <f t="array" ref="H93">INDEX(products[],MATCH(orders[[#This Row],[product_id]:[product_id]],products[[product_id]:[product_id]],0),MATCH(orders[[#Headers],[calories]],products[#Headers],0))</f>
        <v>155</v>
      </c>
      <c r="I93" s="4" cm="1">
        <f t="array" ref="I93">INDEX(products[],MATCH(orders[[#This Row],[product_id]:[product_id]],products[[product_id]:[product_id]],0),MATCH(orders[[#Headers],[protein]],products[#Headers],0))</f>
        <v>12.58</v>
      </c>
      <c r="J93" s="4" cm="1">
        <f t="array" ref="J93">INDEX(products[],MATCH(orders[[#This Row],[product_id]:[product_id]],products[[product_id]:[product_id]],0),MATCH(orders[[#Headers],[carbs]],products[#Headers],0))</f>
        <v>0.77</v>
      </c>
      <c r="K93" s="4" cm="1">
        <f t="array" ref="K93">INDEX(products[],MATCH(orders[[#This Row],[product_id]:[product_id]],products[[product_id]:[product_id]],0),MATCH(orders[[#Headers],[fat]],products[#Headers],0))</f>
        <v>10.61</v>
      </c>
      <c r="L93" s="2" cm="1">
        <f t="array" ref="L93">_xlfn.XLOOKUP(orders[[#This Row],[product_id]],products[[#All],[product_id]],products[[#All],[price (in INR)]],"Not Available",0)</f>
        <v>65</v>
      </c>
      <c r="M93" s="2">
        <f>orders[[#This Row],[qty]]*orders[[#This Row],[price (in INR)]]</f>
        <v>260</v>
      </c>
    </row>
    <row r="94" spans="1:13" x14ac:dyDescent="0.3">
      <c r="A94" s="2">
        <v>1573</v>
      </c>
      <c r="B94" s="1">
        <v>44976</v>
      </c>
      <c r="C94" s="2">
        <v>19</v>
      </c>
      <c r="D94" s="2">
        <v>646</v>
      </c>
      <c r="E94" t="s">
        <v>27</v>
      </c>
      <c r="F94" s="2" t="str">
        <f>VLOOKUP(orders[[#This Row],[customer_id]],customers[#All],2,0)</f>
        <v>ahmed</v>
      </c>
      <c r="G94" s="4" t="str" cm="1">
        <f t="array" ref="G94">INDEX(products[],MATCH(orders[[#This Row],[product_id]:[product_id]],products[[product_id]:[product_id]],0),MATCH(orders[[#Headers],[product_name]],products[#Headers],0))</f>
        <v>Apple</v>
      </c>
      <c r="H94" s="4" cm="1">
        <f t="array" ref="H94">INDEX(products[],MATCH(orders[[#This Row],[product_id]:[product_id]],products[[product_id]:[product_id]],0),MATCH(orders[[#Headers],[calories]],products[#Headers],0))</f>
        <v>52</v>
      </c>
      <c r="I94" s="4" cm="1">
        <f t="array" ref="I94">INDEX(products[],MATCH(orders[[#This Row],[product_id]:[product_id]],products[[product_id]:[product_id]],0),MATCH(orders[[#Headers],[protein]],products[#Headers],0))</f>
        <v>0.26</v>
      </c>
      <c r="J94" s="4" cm="1">
        <f t="array" ref="J94">INDEX(products[],MATCH(orders[[#This Row],[product_id]:[product_id]],products[[product_id]:[product_id]],0),MATCH(orders[[#Headers],[carbs]],products[#Headers],0))</f>
        <v>13.8</v>
      </c>
      <c r="K94" s="4" cm="1">
        <f t="array" ref="K94">INDEX(products[],MATCH(orders[[#This Row],[product_id]:[product_id]],products[[product_id]:[product_id]],0),MATCH(orders[[#Headers],[fat]],products[#Headers],0))</f>
        <v>0.17</v>
      </c>
      <c r="L94" s="2" cm="1">
        <f t="array" ref="L94">_xlfn.XLOOKUP(orders[[#This Row],[product_id]],products[[#All],[product_id]],products[[#All],[price (in INR)]],"Not Available",0)</f>
        <v>200</v>
      </c>
      <c r="M94" s="2" t="e">
        <f>orders[[#This Row],[qty]]*orders[[#This Row],[price (in INR)]]</f>
        <v>#VALUE!</v>
      </c>
    </row>
    <row r="95" spans="1:13" x14ac:dyDescent="0.3">
      <c r="A95" s="2">
        <v>1574</v>
      </c>
      <c r="B95" s="1">
        <v>44976</v>
      </c>
      <c r="C95" s="2">
        <v>79</v>
      </c>
      <c r="D95" s="2">
        <v>590</v>
      </c>
      <c r="E95">
        <v>2</v>
      </c>
      <c r="F95" s="2" t="str">
        <f>VLOOKUP(orders[[#This Row],[customer_id]],customers[#All],2,0)</f>
        <v>tim</v>
      </c>
      <c r="G95" s="4" t="str" cm="1">
        <f t="array" ref="G95">INDEX(products[],MATCH(orders[[#This Row],[product_id]:[product_id]],products[[product_id]:[product_id]],0),MATCH(orders[[#Headers],[product_name]],products[#Headers],0))</f>
        <v>French Fries</v>
      </c>
      <c r="H95" s="4" cm="1">
        <f t="array" ref="H95">INDEX(products[],MATCH(orders[[#This Row],[product_id]:[product_id]],products[[product_id]:[product_id]],0),MATCH(orders[[#Headers],[calories]],products[#Headers],0))</f>
        <v>365</v>
      </c>
      <c r="I95" s="4" cm="1">
        <f t="array" ref="I95">INDEX(products[],MATCH(orders[[#This Row],[product_id]:[product_id]],products[[product_id]:[product_id]],0),MATCH(orders[[#Headers],[protein]],products[#Headers],0))</f>
        <v>4.34</v>
      </c>
      <c r="J95" s="4" cm="1">
        <f t="array" ref="J95">INDEX(products[],MATCH(orders[[#This Row],[product_id]:[product_id]],products[[product_id]:[product_id]],0),MATCH(orders[[#Headers],[carbs]],products[#Headers],0))</f>
        <v>49.74</v>
      </c>
      <c r="K95" s="4" cm="1">
        <f t="array" ref="K95">INDEX(products[],MATCH(orders[[#This Row],[product_id]:[product_id]],products[[product_id]:[product_id]],0),MATCH(orders[[#Headers],[fat]],products[#Headers],0))</f>
        <v>17.53</v>
      </c>
      <c r="L95" s="2" cm="1">
        <f t="array" ref="L95">_xlfn.XLOOKUP(orders[[#This Row],[product_id]],products[[#All],[product_id]],products[[#All],[price (in INR)]],"Not Available",0)</f>
        <v>50</v>
      </c>
      <c r="M95" s="2">
        <f>orders[[#This Row],[qty]]*orders[[#This Row],[price (in INR)]]</f>
        <v>100</v>
      </c>
    </row>
    <row r="96" spans="1:13" x14ac:dyDescent="0.3">
      <c r="A96" s="2">
        <v>1576</v>
      </c>
      <c r="B96" s="1">
        <v>44976</v>
      </c>
      <c r="C96" s="2">
        <v>11</v>
      </c>
      <c r="D96" s="2">
        <v>392</v>
      </c>
      <c r="E96">
        <v>3</v>
      </c>
      <c r="F96" s="2" t="str">
        <f>VLOOKUP(orders[[#This Row],[customer_id]],customers[#All],2,0)</f>
        <v>anthony</v>
      </c>
      <c r="G96" s="4" t="str" cm="1">
        <f t="array" ref="G96">INDEX(products[],MATCH(orders[[#This Row],[product_id]:[product_id]],products[[product_id]:[product_id]],0),MATCH(orders[[#Headers],[product_name]],products[#Headers],0))</f>
        <v>Yogurt</v>
      </c>
      <c r="H96" s="4" cm="1">
        <f t="array" ref="H96">INDEX(products[],MATCH(orders[[#This Row],[product_id]:[product_id]],products[[product_id]:[product_id]],0),MATCH(orders[[#Headers],[calories]],products[#Headers],0))</f>
        <v>118</v>
      </c>
      <c r="I96" s="4" cm="1">
        <f t="array" ref="I96">INDEX(products[],MATCH(orders[[#This Row],[product_id]:[product_id]],products[[product_id]:[product_id]],0),MATCH(orders[[#Headers],[protein]],products[#Headers],0))</f>
        <v>6.38</v>
      </c>
      <c r="J96" s="4" cm="1">
        <f t="array" ref="J96">INDEX(products[],MATCH(orders[[#This Row],[product_id]:[product_id]],products[[product_id]:[product_id]],0),MATCH(orders[[#Headers],[carbs]],products[#Headers],0))</f>
        <v>14.02</v>
      </c>
      <c r="K96" s="4" cm="1">
        <f t="array" ref="K96">INDEX(products[],MATCH(orders[[#This Row],[product_id]:[product_id]],products[[product_id]:[product_id]],0),MATCH(orders[[#Headers],[fat]],products[#Headers],0))</f>
        <v>4.0999999999999996</v>
      </c>
      <c r="L96" s="2" cm="1">
        <f t="array" ref="L96">_xlfn.XLOOKUP(orders[[#This Row],[product_id]],products[[#All],[product_id]],products[[#All],[price (in INR)]],"Not Available",0)</f>
        <v>30</v>
      </c>
      <c r="M96" s="2">
        <f>orders[[#This Row],[qty]]*orders[[#This Row],[price (in INR)]]</f>
        <v>90</v>
      </c>
    </row>
    <row r="97" spans="1:13" x14ac:dyDescent="0.3">
      <c r="A97" s="2">
        <v>1580</v>
      </c>
      <c r="B97" s="1">
        <v>44977</v>
      </c>
      <c r="C97" s="2">
        <v>14</v>
      </c>
      <c r="D97" s="2">
        <v>392</v>
      </c>
      <c r="E97">
        <v>2</v>
      </c>
      <c r="F97" s="2" t="str">
        <f>VLOOKUP(orders[[#This Row],[customer_id]],customers[#All],2,0)</f>
        <v>ravi</v>
      </c>
      <c r="G97" s="4" t="str" cm="1">
        <f t="array" ref="G97">INDEX(products[],MATCH(orders[[#This Row],[product_id]:[product_id]],products[[product_id]:[product_id]],0),MATCH(orders[[#Headers],[product_name]],products[#Headers],0))</f>
        <v>Yogurt</v>
      </c>
      <c r="H97" s="4" cm="1">
        <f t="array" ref="H97">INDEX(products[],MATCH(orders[[#This Row],[product_id]:[product_id]],products[[product_id]:[product_id]],0),MATCH(orders[[#Headers],[calories]],products[#Headers],0))</f>
        <v>118</v>
      </c>
      <c r="I97" s="4" cm="1">
        <f t="array" ref="I97">INDEX(products[],MATCH(orders[[#This Row],[product_id]:[product_id]],products[[product_id]:[product_id]],0),MATCH(orders[[#Headers],[protein]],products[#Headers],0))</f>
        <v>6.38</v>
      </c>
      <c r="J97" s="4" cm="1">
        <f t="array" ref="J97">INDEX(products[],MATCH(orders[[#This Row],[product_id]:[product_id]],products[[product_id]:[product_id]],0),MATCH(orders[[#Headers],[carbs]],products[#Headers],0))</f>
        <v>14.02</v>
      </c>
      <c r="K97" s="4" cm="1">
        <f t="array" ref="K97">INDEX(products[],MATCH(orders[[#This Row],[product_id]:[product_id]],products[[product_id]:[product_id]],0),MATCH(orders[[#Headers],[fat]],products[#Headers],0))</f>
        <v>4.0999999999999996</v>
      </c>
      <c r="L97" s="2" cm="1">
        <f t="array" ref="L97">_xlfn.XLOOKUP(orders[[#This Row],[product_id]],products[[#All],[product_id]],products[[#All],[price (in INR)]],"Not Available",0)</f>
        <v>30</v>
      </c>
      <c r="M97" s="2">
        <f>orders[[#This Row],[qty]]*orders[[#This Row],[price (in INR)]]</f>
        <v>60</v>
      </c>
    </row>
    <row r="98" spans="1:13" x14ac:dyDescent="0.3">
      <c r="A98" s="2">
        <v>1582</v>
      </c>
      <c r="B98" s="1">
        <v>44977</v>
      </c>
      <c r="C98" s="2">
        <v>35</v>
      </c>
      <c r="D98" s="2">
        <v>811</v>
      </c>
      <c r="E98">
        <v>4</v>
      </c>
      <c r="F98" s="2" t="str">
        <f>VLOOKUP(orders[[#This Row],[customer_id]],customers[#All],2,0)</f>
        <v>mike</v>
      </c>
      <c r="G98" s="4" t="str" cm="1">
        <f t="array" ref="G98">INDEX(products[],MATCH(orders[[#This Row],[product_id]:[product_id]],products[[product_id]:[product_id]],0),MATCH(orders[[#Headers],[product_name]],products[#Headers],0))</f>
        <v>Celery</v>
      </c>
      <c r="H98" s="4" cm="1">
        <f t="array" ref="H98">INDEX(products[],MATCH(orders[[#This Row],[product_id]:[product_id]],products[[product_id]:[product_id]],0),MATCH(orders[[#Headers],[calories]],products[#Headers],0))</f>
        <v>16</v>
      </c>
      <c r="I98" s="4" cm="1">
        <f t="array" ref="I98">INDEX(products[],MATCH(orders[[#This Row],[product_id]:[product_id]],products[[product_id]:[product_id]],0),MATCH(orders[[#Headers],[protein]],products[#Headers],0))</f>
        <v>0.69</v>
      </c>
      <c r="J98" s="4" cm="1">
        <f t="array" ref="J98">INDEX(products[],MATCH(orders[[#This Row],[product_id]:[product_id]],products[[product_id]:[product_id]],0),MATCH(orders[[#Headers],[carbs]],products[#Headers],0))</f>
        <v>3.06</v>
      </c>
      <c r="K98" s="4" cm="1">
        <f t="array" ref="K98">INDEX(products[],MATCH(orders[[#This Row],[product_id]:[product_id]],products[[product_id]:[product_id]],0),MATCH(orders[[#Headers],[fat]],products[#Headers],0))</f>
        <v>0.17</v>
      </c>
      <c r="L98" s="2" cm="1">
        <f t="array" ref="L98">_xlfn.XLOOKUP(orders[[#This Row],[product_id]],products[[#All],[product_id]],products[[#All],[price (in INR)]],"Not Available",0)</f>
        <v>50</v>
      </c>
      <c r="M98" s="2">
        <f>orders[[#This Row],[qty]]*orders[[#This Row],[price (in INR)]]</f>
        <v>200</v>
      </c>
    </row>
    <row r="99" spans="1:13" x14ac:dyDescent="0.3">
      <c r="A99" s="2">
        <v>1584</v>
      </c>
      <c r="B99" s="1">
        <v>44977</v>
      </c>
      <c r="C99" s="2">
        <v>21</v>
      </c>
      <c r="D99" s="2">
        <v>651</v>
      </c>
      <c r="E99" t="s">
        <v>27</v>
      </c>
      <c r="F99" s="2" t="str">
        <f>VLOOKUP(orders[[#This Row],[customer_id]],customers[#All],2,0)</f>
        <v>lisa</v>
      </c>
      <c r="G99" s="4" t="str" cm="1">
        <f t="array" ref="G99">INDEX(products[],MATCH(orders[[#This Row],[product_id]:[product_id]],products[[product_id]:[product_id]],0),MATCH(orders[[#Headers],[product_name]],products[#Headers],0))</f>
        <v>Banana</v>
      </c>
      <c r="H99" s="4" cm="1">
        <f t="array" ref="H99">INDEX(products[],MATCH(orders[[#This Row],[product_id]:[product_id]],products[[product_id]:[product_id]],0),MATCH(orders[[#Headers],[calories]],products[#Headers],0))</f>
        <v>89</v>
      </c>
      <c r="I99" s="4" cm="1">
        <f t="array" ref="I99">INDEX(products[],MATCH(orders[[#This Row],[product_id]:[product_id]],products[[product_id]:[product_id]],0),MATCH(orders[[#Headers],[protein]],products[#Headers],0))</f>
        <v>1.0900000000000001</v>
      </c>
      <c r="J99" s="4" cm="1">
        <f t="array" ref="J99">INDEX(products[],MATCH(orders[[#This Row],[product_id]:[product_id]],products[[product_id]:[product_id]],0),MATCH(orders[[#Headers],[carbs]],products[#Headers],0))</f>
        <v>22.8</v>
      </c>
      <c r="K99" s="4" cm="1">
        <f t="array" ref="K99">INDEX(products[],MATCH(orders[[#This Row],[product_id]:[product_id]],products[[product_id]:[product_id]],0),MATCH(orders[[#Headers],[fat]],products[#Headers],0))</f>
        <v>0.33</v>
      </c>
      <c r="L99" s="2" cm="1">
        <f t="array" ref="L99">_xlfn.XLOOKUP(orders[[#This Row],[product_id]],products[[#All],[product_id]],products[[#All],[price (in INR)]],"Not Available",0)</f>
        <v>80</v>
      </c>
      <c r="M99" s="2" t="e">
        <f>orders[[#This Row],[qty]]*orders[[#This Row],[price (in INR)]]</f>
        <v>#VALUE!</v>
      </c>
    </row>
    <row r="100" spans="1:13" x14ac:dyDescent="0.3">
      <c r="A100" s="2">
        <v>1587</v>
      </c>
      <c r="B100" s="1">
        <v>44977</v>
      </c>
      <c r="C100" s="2">
        <v>11</v>
      </c>
      <c r="D100" s="2">
        <v>804</v>
      </c>
      <c r="E100">
        <v>8</v>
      </c>
      <c r="F100" s="2" t="str">
        <f>VLOOKUP(orders[[#This Row],[customer_id]],customers[#All],2,0)</f>
        <v>anthony</v>
      </c>
      <c r="G100" s="4" t="str" cm="1">
        <f t="array" ref="G100">INDEX(products[],MATCH(orders[[#This Row],[product_id]:[product_id]],products[[product_id]:[product_id]],0),MATCH(orders[[#Headers],[product_name]],products[#Headers],0))</f>
        <v>Broccoli</v>
      </c>
      <c r="H100" s="4" cm="1">
        <f t="array" ref="H100">INDEX(products[],MATCH(orders[[#This Row],[product_id]:[product_id]],products[[product_id]:[product_id]],0),MATCH(orders[[#Headers],[calories]],products[#Headers],0))</f>
        <v>34</v>
      </c>
      <c r="I100" s="4" cm="1">
        <f t="array" ref="I100">INDEX(products[],MATCH(orders[[#This Row],[product_id]:[product_id]],products[[product_id]:[product_id]],0),MATCH(orders[[#Headers],[protein]],products[#Headers],0))</f>
        <v>2.82</v>
      </c>
      <c r="J100" s="4" cm="1">
        <f t="array" ref="J100">INDEX(products[],MATCH(orders[[#This Row],[product_id]:[product_id]],products[[product_id]:[product_id]],0),MATCH(orders[[#Headers],[carbs]],products[#Headers],0))</f>
        <v>6.64</v>
      </c>
      <c r="K100" s="4" cm="1">
        <f t="array" ref="K100">INDEX(products[],MATCH(orders[[#This Row],[product_id]:[product_id]],products[[product_id]:[product_id]],0),MATCH(orders[[#Headers],[fat]],products[#Headers],0))</f>
        <v>0.37</v>
      </c>
      <c r="L100" s="2" cm="1">
        <f t="array" ref="L100">_xlfn.XLOOKUP(orders[[#This Row],[product_id]],products[[#All],[product_id]],products[[#All],[price (in INR)]],"Not Available",0)</f>
        <v>30</v>
      </c>
      <c r="M100" s="2">
        <f>orders[[#This Row],[qty]]*orders[[#This Row],[price (in INR)]]</f>
        <v>240</v>
      </c>
    </row>
    <row r="101" spans="1:13" x14ac:dyDescent="0.3">
      <c r="A101" s="2">
        <v>1597</v>
      </c>
      <c r="B101" s="1">
        <v>44977</v>
      </c>
      <c r="C101" s="2">
        <v>29</v>
      </c>
      <c r="D101" s="2">
        <v>739</v>
      </c>
      <c r="E101">
        <v>12</v>
      </c>
      <c r="F101" s="2" t="str">
        <f>VLOOKUP(orders[[#This Row],[customer_id]],customers[#All],2,0)</f>
        <v>john</v>
      </c>
      <c r="G101" s="4" t="str" cm="1">
        <f t="array" ref="G101">INDEX(products[],MATCH(orders[[#This Row],[product_id]:[product_id]],products[[product_id]:[product_id]],0),MATCH(orders[[#Headers],[product_name]],products[#Headers],0))</f>
        <v>Donut</v>
      </c>
      <c r="H101" s="4" cm="1">
        <f t="array" ref="H101">INDEX(products[],MATCH(orders[[#This Row],[product_id]:[product_id]],products[[product_id]:[product_id]],0),MATCH(orders[[#Headers],[calories]],products[#Headers],0))</f>
        <v>452</v>
      </c>
      <c r="I101" s="4" cm="1">
        <f t="array" ref="I101">INDEX(products[],MATCH(orders[[#This Row],[product_id]:[product_id]],products[[product_id]:[product_id]],0),MATCH(orders[[#Headers],[protein]],products[#Headers],0))</f>
        <v>4.09</v>
      </c>
      <c r="J101" s="4" cm="1">
        <f t="array" ref="J101">INDEX(products[],MATCH(orders[[#This Row],[product_id]:[product_id]],products[[product_id]:[product_id]],0),MATCH(orders[[#Headers],[carbs]],products[#Headers],0))</f>
        <v>50.44</v>
      </c>
      <c r="K101" s="4" cm="1">
        <f t="array" ref="K101">INDEX(products[],MATCH(orders[[#This Row],[product_id]:[product_id]],products[[product_id]:[product_id]],0),MATCH(orders[[#Headers],[fat]],products[#Headers],0))</f>
        <v>27.51</v>
      </c>
      <c r="L101" s="2" cm="1">
        <f t="array" ref="L101">_xlfn.XLOOKUP(orders[[#This Row],[product_id]],products[[#All],[product_id]],products[[#All],[price (in INR)]],"Not Available",0)</f>
        <v>40</v>
      </c>
      <c r="M101" s="2">
        <f>orders[[#This Row],[qty]]*orders[[#This Row],[price (in INR)]]</f>
        <v>480</v>
      </c>
    </row>
    <row r="102" spans="1:13" x14ac:dyDescent="0.3">
      <c r="A102"/>
      <c r="B102"/>
      <c r="C102"/>
      <c r="D102"/>
    </row>
    <row r="103" spans="1:13" x14ac:dyDescent="0.3">
      <c r="A103"/>
      <c r="B103"/>
      <c r="C103"/>
      <c r="D103"/>
    </row>
    <row r="104" spans="1:13" x14ac:dyDescent="0.3">
      <c r="A104"/>
      <c r="B104"/>
      <c r="C104"/>
      <c r="D104"/>
    </row>
    <row r="105" spans="1:13" x14ac:dyDescent="0.3">
      <c r="A105"/>
      <c r="B105"/>
      <c r="C105"/>
      <c r="D105"/>
    </row>
    <row r="106" spans="1:13" x14ac:dyDescent="0.3">
      <c r="A106"/>
      <c r="B106"/>
      <c r="C106"/>
      <c r="D106"/>
    </row>
  </sheetData>
  <phoneticPr fontId="1" type="noConversion"/>
  <conditionalFormatting sqref="A2:A101">
    <cfRule type="duplicateValues" dxfId="1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workbookViewId="0">
      <selection activeCell="G1" sqref="G1"/>
    </sheetView>
  </sheetViews>
  <sheetFormatPr defaultRowHeight="14.4" x14ac:dyDescent="0.3"/>
  <cols>
    <col min="1" max="1" width="13.44140625" style="2" customWidth="1"/>
    <col min="2" max="2" width="17.109375" customWidth="1"/>
    <col min="3" max="3" width="11.5546875" customWidth="1"/>
    <col min="4" max="4" width="13.33203125" customWidth="1"/>
    <col min="5" max="5" width="9.5546875" customWidth="1"/>
    <col min="7" max="7" width="18.5546875" style="2" customWidth="1"/>
  </cols>
  <sheetData>
    <row r="1" spans="1:7" x14ac:dyDescent="0.3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2" t="s">
        <v>26</v>
      </c>
    </row>
    <row r="2" spans="1:7" x14ac:dyDescent="0.3">
      <c r="A2" s="2">
        <v>646</v>
      </c>
      <c r="B2" t="s">
        <v>28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 x14ac:dyDescent="0.3">
      <c r="A3" s="2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7" x14ac:dyDescent="0.3">
      <c r="A4" s="2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7" x14ac:dyDescent="0.3">
      <c r="A5" s="2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 x14ac:dyDescent="0.3">
      <c r="A6" s="2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 x14ac:dyDescent="0.3">
      <c r="A7" s="2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7" x14ac:dyDescent="0.3">
      <c r="A8" s="2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7" x14ac:dyDescent="0.3">
      <c r="A9" s="2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 x14ac:dyDescent="0.3">
      <c r="A10" s="2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 x14ac:dyDescent="0.3">
      <c r="A11" s="2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 x14ac:dyDescent="0.3">
      <c r="A12" s="2">
        <v>797</v>
      </c>
      <c r="B12" t="s">
        <v>29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 x14ac:dyDescent="0.3">
      <c r="A13" s="2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 x14ac:dyDescent="0.3">
      <c r="A14" s="2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7" x14ac:dyDescent="0.3">
      <c r="A15" s="2">
        <v>739</v>
      </c>
      <c r="B15" t="s">
        <v>30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 x14ac:dyDescent="0.3">
      <c r="A16" s="2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3">
      <c r="A17" s="2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3">
      <c r="A18" s="2">
        <v>600</v>
      </c>
      <c r="B18" t="s">
        <v>31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3">
      <c r="A19" s="2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3">
      <c r="A20" s="2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3">
      <c r="A21" s="2">
        <v>484</v>
      </c>
      <c r="B21" t="s">
        <v>32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conditionalFormatting sqref="A2:A21">
    <cfRule type="duplicateValues" dxfId="9" priority="1"/>
    <cfRule type="duplicateValues" dxfId="8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B6" sqref="B6"/>
    </sheetView>
  </sheetViews>
  <sheetFormatPr defaultRowHeight="14.4" x14ac:dyDescent="0.3"/>
  <cols>
    <col min="1" max="1" width="17.33203125" style="2" customWidth="1"/>
    <col min="2" max="2" width="13.44140625" customWidth="1"/>
  </cols>
  <sheetData>
    <row r="1" spans="1:2" x14ac:dyDescent="0.3">
      <c r="A1" s="2" t="s">
        <v>2</v>
      </c>
      <c r="B1" t="s">
        <v>25</v>
      </c>
    </row>
    <row r="2" spans="1:2" x14ac:dyDescent="0.3">
      <c r="A2" s="2">
        <v>34</v>
      </c>
      <c r="B2" t="s">
        <v>33</v>
      </c>
    </row>
    <row r="3" spans="1:2" x14ac:dyDescent="0.3">
      <c r="A3" s="2">
        <v>29</v>
      </c>
      <c r="B3" t="s">
        <v>34</v>
      </c>
    </row>
    <row r="4" spans="1:2" x14ac:dyDescent="0.3">
      <c r="A4" s="2">
        <v>79</v>
      </c>
      <c r="B4" t="s">
        <v>35</v>
      </c>
    </row>
    <row r="5" spans="1:2" x14ac:dyDescent="0.3">
      <c r="A5" s="2">
        <v>14</v>
      </c>
      <c r="B5" t="s">
        <v>36</v>
      </c>
    </row>
    <row r="6" spans="1:2" x14ac:dyDescent="0.3">
      <c r="A6" s="2">
        <v>21</v>
      </c>
      <c r="B6" t="s">
        <v>37</v>
      </c>
    </row>
    <row r="7" spans="1:2" x14ac:dyDescent="0.3">
      <c r="A7" s="2">
        <v>19</v>
      </c>
      <c r="B7" t="s">
        <v>38</v>
      </c>
    </row>
    <row r="8" spans="1:2" x14ac:dyDescent="0.3">
      <c r="A8" s="2">
        <v>35</v>
      </c>
      <c r="B8" t="s">
        <v>39</v>
      </c>
    </row>
    <row r="9" spans="1:2" x14ac:dyDescent="0.3">
      <c r="A9" s="2">
        <v>50</v>
      </c>
      <c r="B9" t="s">
        <v>40</v>
      </c>
    </row>
    <row r="10" spans="1:2" x14ac:dyDescent="0.3">
      <c r="A10" s="2">
        <v>35</v>
      </c>
      <c r="B10" t="s">
        <v>41</v>
      </c>
    </row>
    <row r="11" spans="1:2" x14ac:dyDescent="0.3">
      <c r="A11" s="2">
        <v>11</v>
      </c>
      <c r="B1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KISHORE K</cp:lastModifiedBy>
  <cp:revision/>
  <dcterms:created xsi:type="dcterms:W3CDTF">2023-03-21T06:16:01Z</dcterms:created>
  <dcterms:modified xsi:type="dcterms:W3CDTF">2025-02-23T12:58:26Z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