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6260" windowHeight="4800" activeTab="2"/>
  </bookViews>
  <sheets>
    <sheet name="Zadanie 3" sheetId="1" r:id="rId1"/>
    <sheet name="Zadanie 15" sheetId="2" r:id="rId2"/>
    <sheet name="W8-Zad2" sheetId="3" r:id="rId3"/>
  </sheets>
  <definedNames>
    <definedName name="w8zad2_a" localSheetId="2">'W8-Zad2'!$A$1:$C$11</definedName>
    <definedName name="w8zad2_b" localSheetId="2">'W8-Zad2'!$A$17:$C$27</definedName>
  </definedNames>
  <calcPr calcId="144525"/>
</workbook>
</file>

<file path=xl/calcChain.xml><?xml version="1.0" encoding="utf-8"?>
<calcChain xmlns="http://schemas.openxmlformats.org/spreadsheetml/2006/main">
  <c r="C14" i="3" l="1"/>
  <c r="C29" i="3"/>
  <c r="I18" i="3"/>
  <c r="H19" i="3"/>
  <c r="H20" i="3"/>
  <c r="H21" i="3"/>
  <c r="H22" i="3"/>
  <c r="H23" i="3"/>
  <c r="H24" i="3"/>
  <c r="H25" i="3"/>
  <c r="H26" i="3"/>
  <c r="H27" i="3"/>
  <c r="H18" i="3"/>
  <c r="E27" i="3"/>
  <c r="F27" i="3" s="1"/>
  <c r="D27" i="3"/>
  <c r="E26" i="3"/>
  <c r="F26" i="3" s="1"/>
  <c r="D26" i="3"/>
  <c r="E25" i="3"/>
  <c r="F25" i="3" s="1"/>
  <c r="D25" i="3"/>
  <c r="E24" i="3"/>
  <c r="F24" i="3" s="1"/>
  <c r="D24" i="3"/>
  <c r="E23" i="3"/>
  <c r="F23" i="3" s="1"/>
  <c r="D23" i="3"/>
  <c r="E22" i="3"/>
  <c r="F22" i="3" s="1"/>
  <c r="D22" i="3"/>
  <c r="E21" i="3"/>
  <c r="F21" i="3" s="1"/>
  <c r="D21" i="3"/>
  <c r="E20" i="3"/>
  <c r="F20" i="3" s="1"/>
  <c r="D20" i="3"/>
  <c r="E19" i="3"/>
  <c r="F19" i="3" s="1"/>
  <c r="D19" i="3"/>
  <c r="D28" i="3" s="1"/>
  <c r="E18" i="3"/>
  <c r="F18" i="3" s="1"/>
  <c r="D18" i="3"/>
  <c r="C28" i="3"/>
  <c r="C12" i="3"/>
  <c r="E6" i="3"/>
  <c r="E8" i="3"/>
  <c r="E9" i="3"/>
  <c r="E10" i="3"/>
  <c r="E11" i="3"/>
  <c r="E7" i="3"/>
  <c r="D8" i="3"/>
  <c r="F8" i="3" s="1"/>
  <c r="D9" i="3"/>
  <c r="D10" i="3"/>
  <c r="D11" i="3"/>
  <c r="D2" i="3"/>
  <c r="D7" i="3"/>
  <c r="E3" i="3"/>
  <c r="E4" i="3"/>
  <c r="E5" i="3"/>
  <c r="E2" i="3"/>
  <c r="F2" i="3" s="1"/>
  <c r="D3" i="3"/>
  <c r="D4" i="3"/>
  <c r="D5" i="3"/>
  <c r="D6" i="3"/>
  <c r="B16" i="2"/>
  <c r="D15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2" i="2"/>
  <c r="B17" i="2"/>
  <c r="C14" i="2"/>
  <c r="C4" i="2"/>
  <c r="C5" i="2"/>
  <c r="C6" i="2"/>
  <c r="C7" i="2"/>
  <c r="C8" i="2"/>
  <c r="C9" i="2"/>
  <c r="C10" i="2"/>
  <c r="C11" i="2"/>
  <c r="C12" i="2"/>
  <c r="C13" i="2"/>
  <c r="B15" i="2"/>
  <c r="B14" i="2"/>
  <c r="I2" i="1"/>
  <c r="H2" i="1"/>
  <c r="F3" i="1"/>
  <c r="B3" i="1"/>
  <c r="C3" i="1"/>
  <c r="D3" i="1"/>
  <c r="E3" i="1"/>
  <c r="A3" i="1"/>
  <c r="G2" i="1"/>
  <c r="F2" i="1"/>
  <c r="I22" i="3" l="1"/>
  <c r="G22" i="3"/>
  <c r="I26" i="3"/>
  <c r="G26" i="3"/>
  <c r="G19" i="3"/>
  <c r="I19" i="3"/>
  <c r="G23" i="3"/>
  <c r="I23" i="3"/>
  <c r="I27" i="3"/>
  <c r="G27" i="3"/>
  <c r="F28" i="3"/>
  <c r="G18" i="3"/>
  <c r="I20" i="3"/>
  <c r="G20" i="3"/>
  <c r="I24" i="3"/>
  <c r="G24" i="3"/>
  <c r="I21" i="3"/>
  <c r="G21" i="3"/>
  <c r="I25" i="3"/>
  <c r="G25" i="3"/>
  <c r="E28" i="3"/>
  <c r="F4" i="3"/>
  <c r="F3" i="3"/>
  <c r="G3" i="3" s="1"/>
  <c r="F5" i="3"/>
  <c r="D12" i="3"/>
  <c r="E12" i="3"/>
  <c r="F9" i="3"/>
  <c r="G9" i="3" s="1"/>
  <c r="G8" i="3"/>
  <c r="G4" i="3"/>
  <c r="G5" i="3"/>
  <c r="G2" i="3"/>
  <c r="F7" i="3"/>
  <c r="F11" i="3"/>
  <c r="F10" i="3"/>
  <c r="F6" i="3"/>
  <c r="H28" i="3" l="1"/>
  <c r="I28" i="3"/>
  <c r="C30" i="3" s="1"/>
  <c r="G28" i="3"/>
  <c r="F12" i="3"/>
  <c r="G6" i="3"/>
  <c r="G10" i="3"/>
  <c r="G7" i="3"/>
  <c r="G11" i="3"/>
  <c r="G12" i="3" l="1"/>
  <c r="C13" i="3" s="1"/>
  <c r="H3" i="3"/>
  <c r="I3" i="3" s="1"/>
  <c r="H8" i="3"/>
  <c r="I8" i="3" s="1"/>
  <c r="H9" i="3"/>
  <c r="I9" i="3" s="1"/>
  <c r="H10" i="3"/>
  <c r="I10" i="3" s="1"/>
  <c r="H11" i="3"/>
  <c r="I11" i="3" s="1"/>
  <c r="H7" i="3"/>
  <c r="I7" i="3" s="1"/>
  <c r="H5" i="3"/>
  <c r="I5" i="3" s="1"/>
  <c r="H6" i="3"/>
  <c r="I6" i="3" s="1"/>
  <c r="H2" i="3"/>
  <c r="I2" i="3" s="1"/>
  <c r="H4" i="3"/>
  <c r="I4" i="3" s="1"/>
  <c r="I12" i="3" l="1"/>
  <c r="H12" i="3"/>
</calcChain>
</file>

<file path=xl/connections.xml><?xml version="1.0" encoding="utf-8"?>
<connections xmlns="http://schemas.openxmlformats.org/spreadsheetml/2006/main">
  <connection id="1" name="w8zad2_a" type="6" refreshedVersion="4" background="1" saveData="1">
    <textPr codePage="852" sourceFile="C:\Users\kiszk\Documents\School\SDI\w8zad2_a.csv" tab="0" comma="1">
      <textFields count="3">
        <textField/>
        <textField/>
        <textField/>
      </textFields>
    </textPr>
  </connection>
  <connection id="2" name="w8zad2_b" type="6" refreshedVersion="4" background="1" saveData="1">
    <textPr codePage="852" sourceFile="C:\Users\kiszk\Documents\School\SDI\w8zad2_b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<sst xmlns="http://schemas.openxmlformats.org/spreadsheetml/2006/main" count="52" uniqueCount="26">
  <si>
    <t>SUM</t>
  </si>
  <si>
    <t>mean</t>
  </si>
  <si>
    <t>Variance</t>
  </si>
  <si>
    <t>sigma</t>
  </si>
  <si>
    <t>pF</t>
  </si>
  <si>
    <t>Mean</t>
  </si>
  <si>
    <t>(xi-mean)^2</t>
  </si>
  <si>
    <t>s</t>
  </si>
  <si>
    <t>Var1</t>
  </si>
  <si>
    <t>Freq</t>
  </si>
  <si>
    <t>(0,2]</t>
  </si>
  <si>
    <t>(2,4]</t>
  </si>
  <si>
    <t>(4,6]</t>
  </si>
  <si>
    <t>(6,8]</t>
  </si>
  <si>
    <t>(8,10]</t>
  </si>
  <si>
    <t>(10,12]</t>
  </si>
  <si>
    <t>(12,14]</t>
  </si>
  <si>
    <t>(14,16]</t>
  </si>
  <si>
    <t>(16,18]</t>
  </si>
  <si>
    <t>(18,20]</t>
  </si>
  <si>
    <t>x_i</t>
  </si>
  <si>
    <t>a</t>
  </si>
  <si>
    <t>b</t>
  </si>
  <si>
    <t>x_i*n_i</t>
  </si>
  <si>
    <t>(x_i-mean)^2</t>
  </si>
  <si>
    <t>(x_i-mean)^2*n_i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</si>
</sst>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8zad2_b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8zad2_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4.4" x14ac:dyDescent="0.3"/>
  <cols>
    <col min="8" max="8" width="11.77734375" customWidth="1"/>
    <col min="9" max="9" width="11.6640625" customWidth="1"/>
  </cols>
  <sheetData>
    <row r="1" spans="1:9" x14ac:dyDescent="0.3"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871</v>
      </c>
      <c r="B2">
        <v>862</v>
      </c>
      <c r="C2">
        <v>870</v>
      </c>
      <c r="D2">
        <v>876</v>
      </c>
      <c r="E2">
        <v>866</v>
      </c>
      <c r="F2">
        <f>SUM(A2:E2)</f>
        <v>4345</v>
      </c>
      <c r="G2">
        <f>F2/5</f>
        <v>869</v>
      </c>
      <c r="H2">
        <f>F3/4</f>
        <v>28</v>
      </c>
      <c r="I2">
        <f>SQRT(H2)</f>
        <v>5.2915026221291814</v>
      </c>
    </row>
    <row r="3" spans="1:9" x14ac:dyDescent="0.3">
      <c r="A3">
        <f>(A2-$G$2)^2</f>
        <v>4</v>
      </c>
      <c r="B3">
        <f t="shared" ref="B3:E3" si="0">(B2-$G$2)^2</f>
        <v>49</v>
      </c>
      <c r="C3">
        <f t="shared" si="0"/>
        <v>1</v>
      </c>
      <c r="D3">
        <f t="shared" si="0"/>
        <v>49</v>
      </c>
      <c r="E3">
        <f t="shared" si="0"/>
        <v>9</v>
      </c>
      <c r="F3">
        <f>SUM(A3:E3)</f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7" sqref="B17"/>
    </sheetView>
  </sheetViews>
  <sheetFormatPr defaultRowHeight="14.4" x14ac:dyDescent="0.3"/>
  <cols>
    <col min="2" max="2" width="13.88671875" customWidth="1"/>
    <col min="3" max="3" width="12.44140625" customWidth="1"/>
  </cols>
  <sheetData>
    <row r="1" spans="1:4" x14ac:dyDescent="0.3">
      <c r="B1" t="s">
        <v>4</v>
      </c>
      <c r="C1" t="s">
        <v>6</v>
      </c>
    </row>
    <row r="2" spans="1:4" x14ac:dyDescent="0.3">
      <c r="A2">
        <v>1</v>
      </c>
      <c r="B2">
        <v>4.45</v>
      </c>
      <c r="C2">
        <f>(B2-$B$15)^2</f>
        <v>2.5840277777777728E-3</v>
      </c>
      <c r="D2" t="b">
        <f>B2&lt;4.39</f>
        <v>0</v>
      </c>
    </row>
    <row r="3" spans="1:4" x14ac:dyDescent="0.3">
      <c r="A3">
        <v>2</v>
      </c>
      <c r="B3">
        <v>4.4000000000000004</v>
      </c>
      <c r="C3">
        <f>(B3-$B$15)^2</f>
        <v>6.9444444444466153E-7</v>
      </c>
      <c r="D3" t="b">
        <f t="shared" ref="D3:D13" si="0">B3&lt;4.39</f>
        <v>0</v>
      </c>
    </row>
    <row r="4" spans="1:4" x14ac:dyDescent="0.3">
      <c r="A4">
        <v>3</v>
      </c>
      <c r="B4">
        <v>4.42</v>
      </c>
      <c r="C4">
        <f t="shared" ref="C3:C13" si="1">(B4-$B$15)^2</f>
        <v>4.3402777777776545E-4</v>
      </c>
      <c r="D4" t="b">
        <f t="shared" si="0"/>
        <v>0</v>
      </c>
    </row>
    <row r="5" spans="1:4" x14ac:dyDescent="0.3">
      <c r="A5">
        <v>4</v>
      </c>
      <c r="B5">
        <v>4.38</v>
      </c>
      <c r="C5">
        <f t="shared" si="1"/>
        <v>3.673611111111238E-4</v>
      </c>
      <c r="D5" t="b">
        <f t="shared" si="0"/>
        <v>1</v>
      </c>
    </row>
    <row r="6" spans="1:4" x14ac:dyDescent="0.3">
      <c r="A6">
        <v>5</v>
      </c>
      <c r="B6">
        <v>4.4400000000000004</v>
      </c>
      <c r="C6">
        <f t="shared" si="1"/>
        <v>1.6673611111111247E-3</v>
      </c>
      <c r="D6" t="b">
        <f t="shared" si="0"/>
        <v>0</v>
      </c>
    </row>
    <row r="7" spans="1:4" x14ac:dyDescent="0.3">
      <c r="A7">
        <v>6</v>
      </c>
      <c r="B7">
        <v>4.3600000000000003</v>
      </c>
      <c r="C7">
        <f t="shared" si="1"/>
        <v>1.5340277777777704E-3</v>
      </c>
      <c r="D7" t="b">
        <f t="shared" si="0"/>
        <v>1</v>
      </c>
    </row>
    <row r="8" spans="1:4" x14ac:dyDescent="0.3">
      <c r="A8">
        <v>7</v>
      </c>
      <c r="B8">
        <v>4.4000000000000004</v>
      </c>
      <c r="C8">
        <f t="shared" si="1"/>
        <v>6.9444444444466153E-7</v>
      </c>
      <c r="D8" t="b">
        <f t="shared" si="0"/>
        <v>0</v>
      </c>
    </row>
    <row r="9" spans="1:4" x14ac:dyDescent="0.3">
      <c r="A9">
        <v>8</v>
      </c>
      <c r="B9">
        <v>4.3899999999999997</v>
      </c>
      <c r="C9">
        <f t="shared" si="1"/>
        <v>8.4027777777787759E-5</v>
      </c>
      <c r="D9" t="b">
        <f t="shared" si="0"/>
        <v>0</v>
      </c>
    </row>
    <row r="10" spans="1:4" x14ac:dyDescent="0.3">
      <c r="A10">
        <v>9</v>
      </c>
      <c r="B10">
        <v>4.45</v>
      </c>
      <c r="C10">
        <f t="shared" si="1"/>
        <v>2.5840277777777728E-3</v>
      </c>
      <c r="D10" t="b">
        <f t="shared" si="0"/>
        <v>0</v>
      </c>
    </row>
    <row r="11" spans="1:4" x14ac:dyDescent="0.3">
      <c r="A11">
        <v>10</v>
      </c>
      <c r="B11">
        <v>4.3499999999999996</v>
      </c>
      <c r="C11">
        <f t="shared" si="1"/>
        <v>2.4173611111111683E-3</v>
      </c>
      <c r="D11" t="b">
        <f t="shared" si="0"/>
        <v>1</v>
      </c>
    </row>
    <row r="12" spans="1:4" x14ac:dyDescent="0.3">
      <c r="A12">
        <v>11</v>
      </c>
      <c r="B12">
        <v>4.4000000000000004</v>
      </c>
      <c r="C12">
        <f t="shared" si="1"/>
        <v>6.9444444444466153E-7</v>
      </c>
      <c r="D12" t="b">
        <f t="shared" si="0"/>
        <v>0</v>
      </c>
    </row>
    <row r="13" spans="1:4" x14ac:dyDescent="0.3">
      <c r="A13">
        <v>12</v>
      </c>
      <c r="B13">
        <v>4.3499999999999996</v>
      </c>
      <c r="C13">
        <f t="shared" si="1"/>
        <v>2.4173611111111683E-3</v>
      </c>
      <c r="D13" t="b">
        <f t="shared" si="0"/>
        <v>1</v>
      </c>
    </row>
    <row r="14" spans="1:4" x14ac:dyDescent="0.3">
      <c r="A14" t="s">
        <v>0</v>
      </c>
      <c r="B14">
        <f>SUM(B2:B13)</f>
        <v>52.790000000000006</v>
      </c>
      <c r="C14">
        <f>SUM(C2:C13)</f>
        <v>1.409166666666679E-2</v>
      </c>
    </row>
    <row r="15" spans="1:4" x14ac:dyDescent="0.3">
      <c r="A15" t="s">
        <v>5</v>
      </c>
      <c r="B15">
        <f>B14/A13</f>
        <v>4.3991666666666669</v>
      </c>
      <c r="D15">
        <f>COUNTIF(D2:D13,TRUE)</f>
        <v>4</v>
      </c>
    </row>
    <row r="16" spans="1:4" x14ac:dyDescent="0.3">
      <c r="A16" t="s">
        <v>2</v>
      </c>
      <c r="B16">
        <f>C14/A12</f>
        <v>1.2810606060606174E-3</v>
      </c>
    </row>
    <row r="17" spans="1:2" x14ac:dyDescent="0.3">
      <c r="A17" t="s">
        <v>7</v>
      </c>
      <c r="B17">
        <f>SQRT(B16)</f>
        <v>3.5791906991114869E-2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I28" sqref="I28"/>
    </sheetView>
  </sheetViews>
  <sheetFormatPr defaultRowHeight="14.4" x14ac:dyDescent="0.3"/>
  <cols>
    <col min="1" max="1" width="3" bestFit="1" customWidth="1"/>
    <col min="2" max="2" width="9.21875" customWidth="1"/>
    <col min="3" max="3" width="14.5546875" customWidth="1"/>
    <col min="8" max="8" width="13.21875" customWidth="1"/>
    <col min="9" max="9" width="16" customWidth="1"/>
  </cols>
  <sheetData>
    <row r="1" spans="1:9" x14ac:dyDescent="0.3">
      <c r="B1" t="s">
        <v>8</v>
      </c>
      <c r="C1" t="s">
        <v>9</v>
      </c>
      <c r="D1" t="s">
        <v>21</v>
      </c>
      <c r="E1" t="s">
        <v>22</v>
      </c>
      <c r="F1" t="s">
        <v>20</v>
      </c>
      <c r="G1" t="s">
        <v>23</v>
      </c>
      <c r="H1" t="s">
        <v>24</v>
      </c>
      <c r="I1" t="s">
        <v>25</v>
      </c>
    </row>
    <row r="2" spans="1:9" x14ac:dyDescent="0.3">
      <c r="A2">
        <v>1</v>
      </c>
      <c r="B2" t="s">
        <v>10</v>
      </c>
      <c r="C2">
        <v>1</v>
      </c>
      <c r="D2" t="str">
        <f>MID(B2,2,1)</f>
        <v>0</v>
      </c>
      <c r="E2" t="str">
        <f>MID(B2,4,1)</f>
        <v>2</v>
      </c>
      <c r="F2">
        <f>(E2-D2)/2+D2</f>
        <v>1</v>
      </c>
      <c r="G2">
        <f>F2*C2</f>
        <v>1</v>
      </c>
      <c r="H2">
        <f>(F2-$C$13)^2</f>
        <v>43.559999999999995</v>
      </c>
      <c r="I2">
        <f>H2*C2</f>
        <v>43.559999999999995</v>
      </c>
    </row>
    <row r="3" spans="1:9" x14ac:dyDescent="0.3">
      <c r="A3">
        <v>2</v>
      </c>
      <c r="B3" t="s">
        <v>11</v>
      </c>
      <c r="C3">
        <v>4</v>
      </c>
      <c r="D3" t="str">
        <f t="shared" ref="D3:D11" si="0">MID(B3,2,1)</f>
        <v>2</v>
      </c>
      <c r="E3" t="str">
        <f t="shared" ref="E3:E11" si="1">MID(B3,4,1)</f>
        <v>4</v>
      </c>
      <c r="F3">
        <f t="shared" ref="F3:F12" si="2">(E3-D3)/2+D3</f>
        <v>3</v>
      </c>
      <c r="G3">
        <f t="shared" ref="G3:G11" si="3">F3*C3</f>
        <v>12</v>
      </c>
      <c r="H3">
        <f t="shared" ref="H3:H11" si="4">(F3-$C$13)^2</f>
        <v>21.159999999999997</v>
      </c>
      <c r="I3">
        <f t="shared" ref="I3:I11" si="5">H3*C3</f>
        <v>84.639999999999986</v>
      </c>
    </row>
    <row r="4" spans="1:9" x14ac:dyDescent="0.3">
      <c r="A4">
        <v>3</v>
      </c>
      <c r="B4" t="s">
        <v>12</v>
      </c>
      <c r="C4">
        <v>3</v>
      </c>
      <c r="D4" t="str">
        <f t="shared" si="0"/>
        <v>4</v>
      </c>
      <c r="E4" t="str">
        <f t="shared" si="1"/>
        <v>6</v>
      </c>
      <c r="F4">
        <f t="shared" si="2"/>
        <v>5</v>
      </c>
      <c r="G4">
        <f t="shared" si="3"/>
        <v>15</v>
      </c>
      <c r="H4">
        <f t="shared" si="4"/>
        <v>6.759999999999998</v>
      </c>
      <c r="I4">
        <f t="shared" si="5"/>
        <v>20.279999999999994</v>
      </c>
    </row>
    <row r="5" spans="1:9" x14ac:dyDescent="0.3">
      <c r="A5">
        <v>4</v>
      </c>
      <c r="B5" t="s">
        <v>13</v>
      </c>
      <c r="C5">
        <v>0</v>
      </c>
      <c r="D5" t="str">
        <f t="shared" si="0"/>
        <v>6</v>
      </c>
      <c r="E5" t="str">
        <f t="shared" si="1"/>
        <v>8</v>
      </c>
      <c r="F5">
        <f t="shared" si="2"/>
        <v>7</v>
      </c>
      <c r="G5">
        <f t="shared" si="3"/>
        <v>0</v>
      </c>
      <c r="H5">
        <f t="shared" si="4"/>
        <v>0.3599999999999996</v>
      </c>
      <c r="I5">
        <f t="shared" si="5"/>
        <v>0</v>
      </c>
    </row>
    <row r="6" spans="1:9" x14ac:dyDescent="0.3">
      <c r="A6">
        <v>5</v>
      </c>
      <c r="B6" t="s">
        <v>14</v>
      </c>
      <c r="C6">
        <v>5</v>
      </c>
      <c r="D6" t="str">
        <f t="shared" si="0"/>
        <v>8</v>
      </c>
      <c r="E6" t="str">
        <f>MID(B6,4,2)</f>
        <v>10</v>
      </c>
      <c r="F6">
        <f t="shared" si="2"/>
        <v>9</v>
      </c>
      <c r="G6">
        <f t="shared" si="3"/>
        <v>45</v>
      </c>
      <c r="H6">
        <f t="shared" si="4"/>
        <v>1.9600000000000011</v>
      </c>
      <c r="I6">
        <f t="shared" si="5"/>
        <v>9.800000000000006</v>
      </c>
    </row>
    <row r="7" spans="1:9" x14ac:dyDescent="0.3">
      <c r="A7">
        <v>6</v>
      </c>
      <c r="B7" t="s">
        <v>15</v>
      </c>
      <c r="C7">
        <v>6</v>
      </c>
      <c r="D7" t="str">
        <f>MID(B7,2,2)</f>
        <v>10</v>
      </c>
      <c r="E7" t="str">
        <f>MID(B7,5,2)</f>
        <v>12</v>
      </c>
      <c r="F7">
        <f t="shared" si="2"/>
        <v>11</v>
      </c>
      <c r="G7">
        <f t="shared" si="3"/>
        <v>66</v>
      </c>
      <c r="H7">
        <f t="shared" si="4"/>
        <v>11.560000000000002</v>
      </c>
      <c r="I7">
        <f t="shared" si="5"/>
        <v>69.360000000000014</v>
      </c>
    </row>
    <row r="8" spans="1:9" x14ac:dyDescent="0.3">
      <c r="A8">
        <v>7</v>
      </c>
      <c r="B8" t="s">
        <v>16</v>
      </c>
      <c r="C8">
        <v>1</v>
      </c>
      <c r="D8" t="str">
        <f t="shared" ref="D8:D12" si="6">MID(B8,2,2)</f>
        <v>12</v>
      </c>
      <c r="E8" t="str">
        <f t="shared" ref="E8:E14" si="7">MID(B8,5,2)</f>
        <v>14</v>
      </c>
      <c r="F8">
        <f t="shared" si="2"/>
        <v>13</v>
      </c>
      <c r="G8">
        <f t="shared" si="3"/>
        <v>13</v>
      </c>
      <c r="H8">
        <f t="shared" si="4"/>
        <v>29.160000000000004</v>
      </c>
      <c r="I8">
        <f t="shared" si="5"/>
        <v>29.160000000000004</v>
      </c>
    </row>
    <row r="9" spans="1:9" x14ac:dyDescent="0.3">
      <c r="A9">
        <v>8</v>
      </c>
      <c r="B9" t="s">
        <v>17</v>
      </c>
      <c r="C9">
        <v>0</v>
      </c>
      <c r="D9" t="str">
        <f t="shared" si="6"/>
        <v>14</v>
      </c>
      <c r="E9" t="str">
        <f t="shared" si="7"/>
        <v>16</v>
      </c>
      <c r="F9">
        <f t="shared" si="2"/>
        <v>15</v>
      </c>
      <c r="G9">
        <f t="shared" si="3"/>
        <v>0</v>
      </c>
      <c r="H9">
        <f t="shared" si="4"/>
        <v>54.760000000000005</v>
      </c>
      <c r="I9">
        <f t="shared" si="5"/>
        <v>0</v>
      </c>
    </row>
    <row r="10" spans="1:9" x14ac:dyDescent="0.3">
      <c r="A10">
        <v>9</v>
      </c>
      <c r="B10" t="s">
        <v>18</v>
      </c>
      <c r="C10">
        <v>0</v>
      </c>
      <c r="D10" t="str">
        <f t="shared" si="6"/>
        <v>16</v>
      </c>
      <c r="E10" t="str">
        <f t="shared" si="7"/>
        <v>18</v>
      </c>
      <c r="F10">
        <f t="shared" si="2"/>
        <v>17</v>
      </c>
      <c r="G10">
        <f t="shared" si="3"/>
        <v>0</v>
      </c>
      <c r="H10">
        <f t="shared" si="4"/>
        <v>88.360000000000014</v>
      </c>
      <c r="I10">
        <f t="shared" si="5"/>
        <v>0</v>
      </c>
    </row>
    <row r="11" spans="1:9" x14ac:dyDescent="0.3">
      <c r="A11">
        <v>10</v>
      </c>
      <c r="B11" t="s">
        <v>19</v>
      </c>
      <c r="C11">
        <v>0</v>
      </c>
      <c r="D11" t="str">
        <f t="shared" si="6"/>
        <v>18</v>
      </c>
      <c r="E11" t="str">
        <f t="shared" si="7"/>
        <v>20</v>
      </c>
      <c r="F11">
        <f t="shared" si="2"/>
        <v>19</v>
      </c>
      <c r="G11">
        <f t="shared" si="3"/>
        <v>0</v>
      </c>
      <c r="H11">
        <f t="shared" si="4"/>
        <v>129.96</v>
      </c>
      <c r="I11">
        <f t="shared" si="5"/>
        <v>0</v>
      </c>
    </row>
    <row r="12" spans="1:9" x14ac:dyDescent="0.3">
      <c r="B12" t="s">
        <v>0</v>
      </c>
      <c r="C12">
        <f>SUM(C2:C11)</f>
        <v>20</v>
      </c>
      <c r="D12">
        <f t="shared" ref="D12:G12" si="8">SUM(D2:D11)</f>
        <v>0</v>
      </c>
      <c r="E12">
        <f t="shared" si="8"/>
        <v>0</v>
      </c>
      <c r="F12">
        <f t="shared" si="8"/>
        <v>100</v>
      </c>
      <c r="G12">
        <f t="shared" si="8"/>
        <v>152</v>
      </c>
      <c r="H12">
        <f t="shared" ref="H12" si="9">SUM(H2:H11)</f>
        <v>387.6</v>
      </c>
      <c r="I12">
        <f t="shared" ref="I12" si="10">SUM(I2:I11)</f>
        <v>256.8</v>
      </c>
    </row>
    <row r="13" spans="1:9" x14ac:dyDescent="0.3">
      <c r="B13" t="s">
        <v>5</v>
      </c>
      <c r="C13">
        <f>G12/C12</f>
        <v>7.6</v>
      </c>
    </row>
    <row r="14" spans="1:9" x14ac:dyDescent="0.3">
      <c r="B14" t="s">
        <v>2</v>
      </c>
      <c r="C14">
        <f>I12/(C12-1)</f>
        <v>13.515789473684212</v>
      </c>
    </row>
    <row r="17" spans="1:9" x14ac:dyDescent="0.3">
      <c r="B17" t="s">
        <v>8</v>
      </c>
      <c r="C17" t="s">
        <v>9</v>
      </c>
      <c r="D17" t="s">
        <v>21</v>
      </c>
      <c r="E17" t="s">
        <v>22</v>
      </c>
      <c r="F17" t="s">
        <v>20</v>
      </c>
      <c r="G17" t="s">
        <v>23</v>
      </c>
      <c r="H17" t="s">
        <v>24</v>
      </c>
      <c r="I17" t="s">
        <v>25</v>
      </c>
    </row>
    <row r="18" spans="1:9" x14ac:dyDescent="0.3">
      <c r="A18">
        <v>1</v>
      </c>
      <c r="B18" t="s">
        <v>10</v>
      </c>
      <c r="C18">
        <v>9</v>
      </c>
      <c r="D18" t="str">
        <f>MID(B18,2,1)</f>
        <v>0</v>
      </c>
      <c r="E18" t="str">
        <f>MID(B18,4,1)</f>
        <v>2</v>
      </c>
      <c r="F18">
        <f>(E18-D18)/2+D18</f>
        <v>1</v>
      </c>
      <c r="G18">
        <f>F18*C18</f>
        <v>9</v>
      </c>
      <c r="H18">
        <f>(F18-$C$29)^2</f>
        <v>44.622399999999999</v>
      </c>
      <c r="I18">
        <f>H18*C18</f>
        <v>401.60159999999996</v>
      </c>
    </row>
    <row r="19" spans="1:9" x14ac:dyDescent="0.3">
      <c r="A19">
        <v>2</v>
      </c>
      <c r="B19" t="s">
        <v>11</v>
      </c>
      <c r="C19">
        <v>10</v>
      </c>
      <c r="D19" t="str">
        <f t="shared" ref="D19:D27" si="11">MID(B19,2,1)</f>
        <v>2</v>
      </c>
      <c r="E19" t="str">
        <f t="shared" ref="E19:E27" si="12">MID(B19,4,1)</f>
        <v>4</v>
      </c>
      <c r="F19">
        <f t="shared" ref="F19:F27" si="13">(E19-D19)/2+D19</f>
        <v>3</v>
      </c>
      <c r="G19">
        <f t="shared" ref="G19:G27" si="14">F19*C19</f>
        <v>30</v>
      </c>
      <c r="H19">
        <f t="shared" ref="H19:H27" si="15">(F19-$C$29)^2</f>
        <v>21.902399999999997</v>
      </c>
      <c r="I19">
        <f t="shared" ref="I19:I27" si="16">H19*C19</f>
        <v>219.02399999999997</v>
      </c>
    </row>
    <row r="20" spans="1:9" x14ac:dyDescent="0.3">
      <c r="A20">
        <v>3</v>
      </c>
      <c r="B20" t="s">
        <v>12</v>
      </c>
      <c r="C20">
        <v>16</v>
      </c>
      <c r="D20" t="str">
        <f t="shared" si="11"/>
        <v>4</v>
      </c>
      <c r="E20" t="str">
        <f t="shared" si="12"/>
        <v>6</v>
      </c>
      <c r="F20">
        <f t="shared" si="13"/>
        <v>5</v>
      </c>
      <c r="G20">
        <f t="shared" si="14"/>
        <v>80</v>
      </c>
      <c r="H20">
        <f t="shared" si="15"/>
        <v>7.1823999999999986</v>
      </c>
      <c r="I20">
        <f t="shared" si="16"/>
        <v>114.91839999999998</v>
      </c>
    </row>
    <row r="21" spans="1:9" x14ac:dyDescent="0.3">
      <c r="A21">
        <v>4</v>
      </c>
      <c r="B21" t="s">
        <v>13</v>
      </c>
      <c r="C21">
        <v>23</v>
      </c>
      <c r="D21" t="str">
        <f t="shared" si="11"/>
        <v>6</v>
      </c>
      <c r="E21" t="str">
        <f t="shared" si="12"/>
        <v>8</v>
      </c>
      <c r="F21">
        <f t="shared" si="13"/>
        <v>7</v>
      </c>
      <c r="G21">
        <f t="shared" si="14"/>
        <v>161</v>
      </c>
      <c r="H21">
        <f t="shared" si="15"/>
        <v>0.46239999999999959</v>
      </c>
      <c r="I21">
        <f t="shared" si="16"/>
        <v>10.63519999999999</v>
      </c>
    </row>
    <row r="22" spans="1:9" x14ac:dyDescent="0.3">
      <c r="A22">
        <v>5</v>
      </c>
      <c r="B22" t="s">
        <v>14</v>
      </c>
      <c r="C22">
        <v>14</v>
      </c>
      <c r="D22" t="str">
        <f t="shared" si="11"/>
        <v>8</v>
      </c>
      <c r="E22" t="str">
        <f>MID(B22,4,2)</f>
        <v>10</v>
      </c>
      <c r="F22">
        <f t="shared" si="13"/>
        <v>9</v>
      </c>
      <c r="G22">
        <f t="shared" si="14"/>
        <v>126</v>
      </c>
      <c r="H22">
        <f t="shared" si="15"/>
        <v>1.7424000000000008</v>
      </c>
      <c r="I22">
        <f t="shared" si="16"/>
        <v>24.393600000000013</v>
      </c>
    </row>
    <row r="23" spans="1:9" x14ac:dyDescent="0.3">
      <c r="A23">
        <v>6</v>
      </c>
      <c r="B23" t="s">
        <v>15</v>
      </c>
      <c r="C23">
        <v>13</v>
      </c>
      <c r="D23" t="str">
        <f>MID(B23,2,2)</f>
        <v>10</v>
      </c>
      <c r="E23" t="str">
        <f>MID(B23,5,2)</f>
        <v>12</v>
      </c>
      <c r="F23">
        <f t="shared" si="13"/>
        <v>11</v>
      </c>
      <c r="G23">
        <f t="shared" si="14"/>
        <v>143</v>
      </c>
      <c r="H23">
        <f t="shared" si="15"/>
        <v>11.022400000000001</v>
      </c>
      <c r="I23">
        <f t="shared" si="16"/>
        <v>143.2912</v>
      </c>
    </row>
    <row r="24" spans="1:9" x14ac:dyDescent="0.3">
      <c r="A24">
        <v>7</v>
      </c>
      <c r="B24" t="s">
        <v>16</v>
      </c>
      <c r="C24">
        <v>7</v>
      </c>
      <c r="D24" t="str">
        <f t="shared" ref="D24:D27" si="17">MID(B24,2,2)</f>
        <v>12</v>
      </c>
      <c r="E24" t="str">
        <f t="shared" ref="E24:E27" si="18">MID(B24,5,2)</f>
        <v>14</v>
      </c>
      <c r="F24">
        <f t="shared" si="13"/>
        <v>13</v>
      </c>
      <c r="G24">
        <f t="shared" si="14"/>
        <v>91</v>
      </c>
      <c r="H24">
        <f t="shared" si="15"/>
        <v>28.302400000000002</v>
      </c>
      <c r="I24">
        <f t="shared" si="16"/>
        <v>198.11680000000001</v>
      </c>
    </row>
    <row r="25" spans="1:9" x14ac:dyDescent="0.3">
      <c r="A25">
        <v>8</v>
      </c>
      <c r="B25" t="s">
        <v>17</v>
      </c>
      <c r="C25">
        <v>6</v>
      </c>
      <c r="D25" t="str">
        <f t="shared" si="17"/>
        <v>14</v>
      </c>
      <c r="E25" t="str">
        <f t="shared" si="18"/>
        <v>16</v>
      </c>
      <c r="F25">
        <f t="shared" si="13"/>
        <v>15</v>
      </c>
      <c r="G25">
        <f t="shared" si="14"/>
        <v>90</v>
      </c>
      <c r="H25">
        <f t="shared" si="15"/>
        <v>53.582400000000007</v>
      </c>
      <c r="I25">
        <f t="shared" si="16"/>
        <v>321.49440000000004</v>
      </c>
    </row>
    <row r="26" spans="1:9" x14ac:dyDescent="0.3">
      <c r="A26">
        <v>9</v>
      </c>
      <c r="B26" t="s">
        <v>18</v>
      </c>
      <c r="C26">
        <v>0</v>
      </c>
      <c r="D26" t="str">
        <f t="shared" si="17"/>
        <v>16</v>
      </c>
      <c r="E26" t="str">
        <f t="shared" si="18"/>
        <v>18</v>
      </c>
      <c r="F26">
        <f t="shared" si="13"/>
        <v>17</v>
      </c>
      <c r="G26">
        <f t="shared" si="14"/>
        <v>0</v>
      </c>
      <c r="H26">
        <f t="shared" si="15"/>
        <v>86.862400000000008</v>
      </c>
      <c r="I26">
        <f t="shared" si="16"/>
        <v>0</v>
      </c>
    </row>
    <row r="27" spans="1:9" x14ac:dyDescent="0.3">
      <c r="A27">
        <v>10</v>
      </c>
      <c r="B27" t="s">
        <v>19</v>
      </c>
      <c r="C27">
        <v>2</v>
      </c>
      <c r="D27" t="str">
        <f t="shared" si="17"/>
        <v>18</v>
      </c>
      <c r="E27" t="str">
        <f t="shared" si="18"/>
        <v>20</v>
      </c>
      <c r="F27">
        <f t="shared" si="13"/>
        <v>19</v>
      </c>
      <c r="G27">
        <f t="shared" si="14"/>
        <v>38</v>
      </c>
      <c r="H27">
        <f t="shared" si="15"/>
        <v>128.14240000000001</v>
      </c>
      <c r="I27">
        <f t="shared" si="16"/>
        <v>256.28480000000002</v>
      </c>
    </row>
    <row r="28" spans="1:9" x14ac:dyDescent="0.3">
      <c r="B28" t="s">
        <v>0</v>
      </c>
      <c r="C28">
        <f>SUM(C18:C27)</f>
        <v>100</v>
      </c>
      <c r="D28">
        <f t="shared" ref="D28" si="19">SUM(D18:D27)</f>
        <v>0</v>
      </c>
      <c r="E28">
        <f t="shared" ref="E28" si="20">SUM(E18:E27)</f>
        <v>0</v>
      </c>
      <c r="F28">
        <f t="shared" ref="F28" si="21">SUM(F18:F27)</f>
        <v>100</v>
      </c>
      <c r="G28">
        <f t="shared" ref="G28" si="22">SUM(G18:G27)</f>
        <v>768</v>
      </c>
      <c r="H28">
        <f t="shared" ref="H28" si="23">SUM(H18:H27)</f>
        <v>383.82400000000007</v>
      </c>
      <c r="I28">
        <f t="shared" ref="I28" si="24">SUM(I18:I27)</f>
        <v>1689.7599999999998</v>
      </c>
    </row>
    <row r="29" spans="1:9" x14ac:dyDescent="0.3">
      <c r="B29" t="s">
        <v>5</v>
      </c>
      <c r="C29">
        <f>G28/C28</f>
        <v>7.68</v>
      </c>
    </row>
    <row r="30" spans="1:9" x14ac:dyDescent="0.3">
      <c r="B30" t="s">
        <v>2</v>
      </c>
      <c r="C30">
        <f>I28/(C28-1)</f>
        <v>17.068282828282825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Zadanie 3</vt:lpstr>
      <vt:lpstr>Zadanie 15</vt:lpstr>
      <vt:lpstr>W8-Zad2</vt:lpstr>
      <vt:lpstr>'W8-Zad2'!w8zad2_a</vt:lpstr>
      <vt:lpstr>'W8-Zad2'!w8zad2_b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baran</dc:creator>
  <cp:lastModifiedBy>krystian baran</cp:lastModifiedBy>
  <dcterms:created xsi:type="dcterms:W3CDTF">2021-04-20T11:45:23Z</dcterms:created>
  <dcterms:modified xsi:type="dcterms:W3CDTF">2021-04-20T20:58:06Z</dcterms:modified>
</cp:coreProperties>
</file>