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3"/>
  </bookViews>
  <sheets>
    <sheet name="Poisson" sheetId="1" r:id="rId1"/>
    <sheet name="Studenci WARiE" sheetId="2" r:id="rId2"/>
    <sheet name="Bułeczka z rodzynkami" sheetId="3" r:id="rId3"/>
    <sheet name="Nocny dyżur lekarza" sheetId="4" r:id="rId4"/>
  </sheets>
  <calcPr calcId="144525"/>
</workbook>
</file>

<file path=xl/calcChain.xml><?xml version="1.0" encoding="utf-8"?>
<calcChain xmlns="http://schemas.openxmlformats.org/spreadsheetml/2006/main">
  <c r="B4" i="4" l="1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H3" i="4"/>
  <c r="G3" i="4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" i="3"/>
  <c r="N28" i="2" l="1"/>
  <c r="M28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N4" i="2"/>
  <c r="M4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7" i="2"/>
  <c r="H2" i="2"/>
  <c r="G2" i="2"/>
  <c r="E5" i="2"/>
  <c r="E4" i="2"/>
  <c r="E3" i="2"/>
  <c r="E2" i="2"/>
  <c r="C4" i="1"/>
  <c r="C5" i="1"/>
  <c r="C6" i="1"/>
  <c r="C7" i="1"/>
  <c r="C8" i="1"/>
  <c r="C9" i="1"/>
  <c r="C10" i="1"/>
  <c r="C11" i="1"/>
  <c r="C12" i="1"/>
  <c r="C13" i="1"/>
  <c r="C3" i="1"/>
  <c r="B3" i="1"/>
  <c r="B14" i="1" s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<sst xmlns="http://schemas.openxmlformats.org/spreadsheetml/2006/main" count="39" uniqueCount="30">
  <si>
    <t>F(X)</t>
  </si>
  <si>
    <t>SUM</t>
  </si>
  <si>
    <t>PMF</t>
  </si>
  <si>
    <t>f(X)</t>
  </si>
  <si>
    <t>n</t>
  </si>
  <si>
    <t>m</t>
  </si>
  <si>
    <t>k</t>
  </si>
  <si>
    <t>EX</t>
  </si>
  <si>
    <t>D2(X)</t>
  </si>
  <si>
    <t>σ</t>
  </si>
  <si>
    <t>3σ</t>
  </si>
  <si>
    <t>CDF</t>
  </si>
  <si>
    <t>f(x)</t>
  </si>
  <si>
    <t>F(x)</t>
  </si>
  <si>
    <t>a</t>
  </si>
  <si>
    <t>b</t>
  </si>
  <si>
    <t>X in [a,b]</t>
  </si>
  <si>
    <t>E(x)</t>
  </si>
  <si>
    <t>P(x&gt;=1)</t>
  </si>
  <si>
    <t>&gt;</t>
  </si>
  <si>
    <t>X - rozkład poissona</t>
  </si>
  <si>
    <t>k - ilość rodzynek</t>
  </si>
  <si>
    <t>1-P(x&lt;1)</t>
  </si>
  <si>
    <t>1-P(x=0)</t>
  </si>
  <si>
    <t>λ</t>
  </si>
  <si>
    <t>Lekarz średnio 3 razyw nocy</t>
  </si>
  <si>
    <t>X - ilość razy lekarz wzywany w nocy</t>
  </si>
  <si>
    <t>X - Poisson(lambda)</t>
  </si>
  <si>
    <t>x</t>
  </si>
  <si>
    <t>Prawd. Noc spokojna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</si>
</sst>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color rgb="FF92D05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Poisson!$B$2</c:f>
              <c:strCache>
                <c:ptCount val="1"/>
                <c:pt idx="0">
                  <c:v>f(X)</c:v>
                </c:pt>
              </c:strCache>
            </c:strRef>
          </c:tx>
          <c:spPr>
            <a:ln w="28575">
              <a:noFill/>
            </a:ln>
          </c:spPr>
          <c:xVal>
            <c:numRef>
              <c:f>Poisson!$A$3:$A$13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Poisson!$B$3:$B$13</c:f>
              <c:numCache>
                <c:formatCode>General</c:formatCode>
                <c:ptCount val="11"/>
                <c:pt idx="0">
                  <c:v>4.9787068367863944E-2</c:v>
                </c:pt>
                <c:pt idx="1">
                  <c:v>0.14936120510359185</c:v>
                </c:pt>
                <c:pt idx="2">
                  <c:v>0.22404180765538775</c:v>
                </c:pt>
                <c:pt idx="3">
                  <c:v>0.22404180765538778</c:v>
                </c:pt>
                <c:pt idx="4">
                  <c:v>0.16803135574154085</c:v>
                </c:pt>
                <c:pt idx="5">
                  <c:v>0.10081881344492449</c:v>
                </c:pt>
                <c:pt idx="6">
                  <c:v>5.0409406722462261E-2</c:v>
                </c:pt>
                <c:pt idx="7">
                  <c:v>2.1604031452483807E-2</c:v>
                </c:pt>
                <c:pt idx="8">
                  <c:v>8.1015117946814375E-3</c:v>
                </c:pt>
                <c:pt idx="9">
                  <c:v>2.7005039315604771E-3</c:v>
                </c:pt>
                <c:pt idx="10">
                  <c:v>8.1015117946814244E-4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2880"/>
        <c:axId val="94764416"/>
      </c:scatterChart>
      <c:valAx>
        <c:axId val="9476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64416"/>
        <c:crosses val="autoZero"/>
        <c:crossBetween val="midCat"/>
      </c:valAx>
      <c:valAx>
        <c:axId val="947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62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Poisson!$C$2</c:f>
              <c:strCache>
                <c:ptCount val="1"/>
                <c:pt idx="0">
                  <c:v>F(X)</c:v>
                </c:pt>
              </c:strCache>
            </c:strRef>
          </c:tx>
          <c:spPr>
            <a:ln w="28575">
              <a:noFill/>
            </a:ln>
          </c:spPr>
          <c:xVal>
            <c:numRef>
              <c:f>Poisson!$A$2:$A$13</c:f>
              <c:numCache>
                <c:formatCode>General</c:formatCode>
                <c:ptCount val="1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Poisson!$C$2:$C$13</c:f>
              <c:numCache>
                <c:formatCode>General</c:formatCode>
                <c:ptCount val="12"/>
                <c:pt idx="0">
                  <c:v>0</c:v>
                </c:pt>
                <c:pt idx="1">
                  <c:v>4.9787068367863944E-2</c:v>
                </c:pt>
                <c:pt idx="2">
                  <c:v>0.19914827347145578</c:v>
                </c:pt>
                <c:pt idx="3">
                  <c:v>0.42319008112684342</c:v>
                </c:pt>
                <c:pt idx="4">
                  <c:v>0.64723188878223126</c:v>
                </c:pt>
                <c:pt idx="5">
                  <c:v>0.81526324452377208</c:v>
                </c:pt>
                <c:pt idx="6">
                  <c:v>0.91608205796869657</c:v>
                </c:pt>
                <c:pt idx="7">
                  <c:v>0.96649146469115887</c:v>
                </c:pt>
                <c:pt idx="8">
                  <c:v>0.98809549614364256</c:v>
                </c:pt>
                <c:pt idx="9">
                  <c:v>0.996197007938324</c:v>
                </c:pt>
                <c:pt idx="10">
                  <c:v>0.99889751186988451</c:v>
                </c:pt>
                <c:pt idx="11">
                  <c:v>0.99970766304935266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78112"/>
        <c:axId val="95188096"/>
      </c:scatterChart>
      <c:valAx>
        <c:axId val="951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88096"/>
        <c:crosses val="autoZero"/>
        <c:crossBetween val="midCat"/>
      </c:valAx>
      <c:valAx>
        <c:axId val="951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78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'Studenci WARiE'!$M$2</c:f>
              <c:strCache>
                <c:ptCount val="1"/>
                <c:pt idx="0">
                  <c:v>PMF</c:v>
                </c:pt>
              </c:strCache>
            </c:strRef>
          </c:tx>
          <c:spPr>
            <a:ln w="28575">
              <a:noFill/>
            </a:ln>
          </c:spPr>
          <c:xVal>
            <c:numRef>
              <c:f>'Studenci WARiE'!$L$4:$L$28</c:f>
              <c:numCache>
                <c:formatCode>General</c:formatCode>
                <c:ptCount val="2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</c:numCache>
            </c:numRef>
          </c:xVal>
          <c:yVal>
            <c:numRef>
              <c:f>'Studenci WARiE'!$M$4:$M$28</c:f>
              <c:numCache>
                <c:formatCode>General</c:formatCode>
                <c:ptCount val="25"/>
                <c:pt idx="0">
                  <c:v>5.6225366827834268E-4</c:v>
                </c:pt>
                <c:pt idx="1">
                  <c:v>1.4439890815067132E-3</c:v>
                </c:pt>
                <c:pt idx="2">
                  <c:v>3.2999697077546303E-3</c:v>
                </c:pt>
                <c:pt idx="3">
                  <c:v>6.7777062330219963E-3</c:v>
                </c:pt>
                <c:pt idx="4">
                  <c:v>1.2613416371549297E-2</c:v>
                </c:pt>
                <c:pt idx="5">
                  <c:v>2.1415661974963709E-2</c:v>
                </c:pt>
                <c:pt idx="6">
                  <c:v>3.3365708181082351E-2</c:v>
                </c:pt>
                <c:pt idx="7">
                  <c:v>4.7940581329244683E-2</c:v>
                </c:pt>
                <c:pt idx="8">
                  <c:v>6.3799324425995479E-2</c:v>
                </c:pt>
                <c:pt idx="9">
                  <c:v>7.8936583246486516E-2</c:v>
                </c:pt>
                <c:pt idx="10">
                  <c:v>9.1103231850114652E-2</c:v>
                </c:pt>
                <c:pt idx="11">
                  <c:v>9.8369814956737162E-2</c:v>
                </c:pt>
                <c:pt idx="12">
                  <c:v>9.9632860273778337E-2</c:v>
                </c:pt>
                <c:pt idx="13">
                  <c:v>9.4880478584286138E-2</c:v>
                </c:pt>
                <c:pt idx="14">
                  <c:v>8.5133926242182217E-2</c:v>
                </c:pt>
                <c:pt idx="15">
                  <c:v>7.2112172393288002E-2</c:v>
                </c:pt>
                <c:pt idx="16">
                  <c:v>5.7762360105462769E-2</c:v>
                </c:pt>
                <c:pt idx="17">
                  <c:v>4.3822086571784442E-2</c:v>
                </c:pt>
                <c:pt idx="18">
                  <c:v>3.1533569403402295E-2</c:v>
                </c:pt>
                <c:pt idx="19">
                  <c:v>2.155017659907392E-2</c:v>
                </c:pt>
                <c:pt idx="20">
                  <c:v>1.4003704599982068E-2</c:v>
                </c:pt>
                <c:pt idx="21">
                  <c:v>8.6620803117368576E-3</c:v>
                </c:pt>
                <c:pt idx="22">
                  <c:v>5.1053028305059877E-3</c:v>
                </c:pt>
                <c:pt idx="23">
                  <c:v>2.869706344984175E-3</c:v>
                </c:pt>
                <c:pt idx="24">
                  <c:v>1.5396908301725512E-3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50624"/>
        <c:axId val="95452160"/>
      </c:scatterChart>
      <c:valAx>
        <c:axId val="9545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452160"/>
        <c:crosses val="autoZero"/>
        <c:crossBetween val="midCat"/>
      </c:valAx>
      <c:valAx>
        <c:axId val="9545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50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7</xdr:row>
      <xdr:rowOff>125730</xdr:rowOff>
    </xdr:from>
    <xdr:to>
      <xdr:col>16</xdr:col>
      <xdr:colOff>274320</xdr:colOff>
      <xdr:row>22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312420</xdr:colOff>
      <xdr:row>15</xdr:row>
      <xdr:rowOff>49530</xdr:rowOff>
    </xdr:from>
    <xdr:to>
      <xdr:col>8</xdr:col>
      <xdr:colOff>7620</xdr:colOff>
      <xdr:row>30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205740</xdr:colOff>
      <xdr:row>4</xdr:row>
      <xdr:rowOff>87630</xdr:rowOff>
    </xdr:from>
    <xdr:to>
      <xdr:col>21</xdr:col>
      <xdr:colOff>510540</xdr:colOff>
      <xdr:row>19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3" sqref="B3"/>
    </sheetView>
  </sheetViews>
  <sheetFormatPr defaultRowHeight="14.4" x14ac:dyDescent="0.3"/>
  <sheetData>
    <row r="1" spans="1:3" x14ac:dyDescent="0.3">
      <c r="B1" t="s">
        <v>2</v>
      </c>
    </row>
    <row r="2" spans="1:3" x14ac:dyDescent="0.3">
      <c r="B2" t="s">
        <v>3</v>
      </c>
      <c r="C2" t="s">
        <v>0</v>
      </c>
    </row>
    <row r="3" spans="1:3" x14ac:dyDescent="0.3">
      <c r="A3">
        <v>0</v>
      </c>
      <c r="B3">
        <f>_xlfn.POISSON.DIST($A3,3,FALSE)</f>
        <v>4.9787068367863944E-2</v>
      </c>
      <c r="C3">
        <f>_xlfn.POISSON.DIST($A3,3,TRUE)</f>
        <v>4.9787068367863944E-2</v>
      </c>
    </row>
    <row r="4" spans="1:3" x14ac:dyDescent="0.3">
      <c r="A4">
        <v>1</v>
      </c>
      <c r="B4">
        <f t="shared" ref="B4:B13" si="0">_xlfn.POISSON.DIST(A4,3,FALSE)</f>
        <v>0.14936120510359185</v>
      </c>
      <c r="C4">
        <f t="shared" ref="C4:C13" si="1">_xlfn.POISSON.DIST($A4,3,TRUE)</f>
        <v>0.19914827347145578</v>
      </c>
    </row>
    <row r="5" spans="1:3" x14ac:dyDescent="0.3">
      <c r="A5">
        <v>2</v>
      </c>
      <c r="B5">
        <f t="shared" si="0"/>
        <v>0.22404180765538775</v>
      </c>
      <c r="C5">
        <f t="shared" si="1"/>
        <v>0.42319008112684342</v>
      </c>
    </row>
    <row r="6" spans="1:3" x14ac:dyDescent="0.3">
      <c r="A6">
        <v>3</v>
      </c>
      <c r="B6">
        <f t="shared" si="0"/>
        <v>0.22404180765538778</v>
      </c>
      <c r="C6">
        <f t="shared" si="1"/>
        <v>0.64723188878223126</v>
      </c>
    </row>
    <row r="7" spans="1:3" x14ac:dyDescent="0.3">
      <c r="A7">
        <v>4</v>
      </c>
      <c r="B7">
        <f t="shared" si="0"/>
        <v>0.16803135574154085</v>
      </c>
      <c r="C7">
        <f t="shared" si="1"/>
        <v>0.81526324452377208</v>
      </c>
    </row>
    <row r="8" spans="1:3" x14ac:dyDescent="0.3">
      <c r="A8">
        <v>5</v>
      </c>
      <c r="B8">
        <f t="shared" si="0"/>
        <v>0.10081881344492449</v>
      </c>
      <c r="C8">
        <f t="shared" si="1"/>
        <v>0.91608205796869657</v>
      </c>
    </row>
    <row r="9" spans="1:3" x14ac:dyDescent="0.3">
      <c r="A9">
        <v>6</v>
      </c>
      <c r="B9">
        <f t="shared" si="0"/>
        <v>5.0409406722462261E-2</v>
      </c>
      <c r="C9">
        <f t="shared" si="1"/>
        <v>0.96649146469115887</v>
      </c>
    </row>
    <row r="10" spans="1:3" x14ac:dyDescent="0.3">
      <c r="A10">
        <v>7</v>
      </c>
      <c r="B10">
        <f t="shared" si="0"/>
        <v>2.1604031452483807E-2</v>
      </c>
      <c r="C10">
        <f t="shared" si="1"/>
        <v>0.98809549614364256</v>
      </c>
    </row>
    <row r="11" spans="1:3" x14ac:dyDescent="0.3">
      <c r="A11">
        <v>8</v>
      </c>
      <c r="B11">
        <f t="shared" si="0"/>
        <v>8.1015117946814375E-3</v>
      </c>
      <c r="C11">
        <f t="shared" si="1"/>
        <v>0.996197007938324</v>
      </c>
    </row>
    <row r="12" spans="1:3" x14ac:dyDescent="0.3">
      <c r="A12">
        <v>9</v>
      </c>
      <c r="B12">
        <f t="shared" si="0"/>
        <v>2.7005039315604771E-3</v>
      </c>
      <c r="C12">
        <f t="shared" si="1"/>
        <v>0.99889751186988451</v>
      </c>
    </row>
    <row r="13" spans="1:3" x14ac:dyDescent="0.3">
      <c r="A13">
        <v>10</v>
      </c>
      <c r="B13">
        <f t="shared" si="0"/>
        <v>8.1015117946814244E-4</v>
      </c>
      <c r="C13">
        <f t="shared" si="1"/>
        <v>0.99970766304935266</v>
      </c>
    </row>
    <row r="14" spans="1:3" x14ac:dyDescent="0.3">
      <c r="A14" t="s">
        <v>1</v>
      </c>
      <c r="B14">
        <f>SUM(B3:B13)</f>
        <v>0.99970766304935277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4" workbookViewId="0">
      <selection activeCell="R27" sqref="R27"/>
    </sheetView>
  </sheetViews>
  <sheetFormatPr defaultRowHeight="14.4" x14ac:dyDescent="0.3"/>
  <cols>
    <col min="2" max="2" width="15.5546875" customWidth="1"/>
    <col min="3" max="3" width="12" bestFit="1" customWidth="1"/>
  </cols>
  <sheetData>
    <row r="1" spans="1:14" x14ac:dyDescent="0.3">
      <c r="G1" t="s">
        <v>14</v>
      </c>
      <c r="H1" t="s">
        <v>15</v>
      </c>
      <c r="L1" t="s">
        <v>16</v>
      </c>
    </row>
    <row r="2" spans="1:14" x14ac:dyDescent="0.3">
      <c r="A2" t="s">
        <v>4</v>
      </c>
      <c r="B2">
        <v>100</v>
      </c>
      <c r="D2" t="s">
        <v>7</v>
      </c>
      <c r="E2">
        <f>B2*B4/B3</f>
        <v>20</v>
      </c>
      <c r="G2">
        <f>E2-E5</f>
        <v>8.0396682054478212</v>
      </c>
      <c r="H2">
        <f>E2+E5</f>
        <v>31.960331794552179</v>
      </c>
      <c r="M2" t="s">
        <v>2</v>
      </c>
      <c r="N2" t="s">
        <v>11</v>
      </c>
    </row>
    <row r="3" spans="1:14" x14ac:dyDescent="0.3">
      <c r="A3" t="s">
        <v>5</v>
      </c>
      <c r="B3">
        <v>15000</v>
      </c>
      <c r="D3" t="s">
        <v>8</v>
      </c>
      <c r="E3">
        <f>B2*B4*(B3-B2)*(1-B4/B3)/(B3*(B3-1))</f>
        <v>15.894392959530636</v>
      </c>
      <c r="M3" t="s">
        <v>12</v>
      </c>
      <c r="N3" t="s">
        <v>13</v>
      </c>
    </row>
    <row r="4" spans="1:14" x14ac:dyDescent="0.3">
      <c r="A4" t="s">
        <v>6</v>
      </c>
      <c r="B4">
        <v>3000</v>
      </c>
      <c r="D4" s="1" t="s">
        <v>9</v>
      </c>
      <c r="E4">
        <f>SQRT(E3)</f>
        <v>3.9867772648507263</v>
      </c>
      <c r="L4">
        <v>8</v>
      </c>
      <c r="M4">
        <f>_xlfn.HYPGEOM.DIST($L4,$B$2,$B$4,$B$3,0)</f>
        <v>5.6225366827834268E-4</v>
      </c>
      <c r="N4">
        <f>_xlfn.HYPGEOM.DIST($L4,$B$2,$B$4,$B$3,1)</f>
        <v>8.2949070315751388E-4</v>
      </c>
    </row>
    <row r="5" spans="1:14" x14ac:dyDescent="0.3">
      <c r="D5" s="1" t="s">
        <v>10</v>
      </c>
      <c r="E5">
        <f>3*E4</f>
        <v>11.960331794552179</v>
      </c>
      <c r="L5">
        <v>9</v>
      </c>
      <c r="M5">
        <f t="shared" ref="M5:M28" si="0">_xlfn.HYPGEOM.DIST($L5,$B$2,$B$4,$B$3,0)</f>
        <v>1.4439890815067132E-3</v>
      </c>
      <c r="N5">
        <f t="shared" ref="N5:N28" si="1">_xlfn.HYPGEOM.DIST($L5,$B$2,$B$4,$B$3,1)</f>
        <v>2.2734797846642339E-3</v>
      </c>
    </row>
    <row r="6" spans="1:14" x14ac:dyDescent="0.3">
      <c r="B6" t="s">
        <v>2</v>
      </c>
      <c r="C6" t="s">
        <v>0</v>
      </c>
      <c r="L6">
        <v>10</v>
      </c>
      <c r="M6">
        <f t="shared" si="0"/>
        <v>3.2999697077546303E-3</v>
      </c>
      <c r="N6">
        <f t="shared" si="1"/>
        <v>5.5734494924188508E-3</v>
      </c>
    </row>
    <row r="7" spans="1:14" x14ac:dyDescent="0.3">
      <c r="A7">
        <v>0</v>
      </c>
      <c r="B7">
        <f>_xlfn.HYPGEOM.DIST($A7,$B$2,$B$4,$B$3,0)</f>
        <v>1.8749519651104404E-10</v>
      </c>
      <c r="C7">
        <f>_xlfn.HYPGEOM.DIST($A7,$B$2,$B$4,$B$3,1)</f>
        <v>1.8749519651104404E-10</v>
      </c>
      <c r="L7">
        <v>11</v>
      </c>
      <c r="M7">
        <f t="shared" si="0"/>
        <v>6.7777062330219963E-3</v>
      </c>
      <c r="N7">
        <f t="shared" si="1"/>
        <v>1.2351155725440871E-2</v>
      </c>
    </row>
    <row r="8" spans="1:14" x14ac:dyDescent="0.3">
      <c r="A8">
        <v>2</v>
      </c>
      <c r="B8">
        <f t="shared" ref="B8:B57" si="2">_xlfn.HYPGEOM.DIST($A8,$B$2,$B$4,$B$3,0)</f>
        <v>5.8950794715245053E-8</v>
      </c>
      <c r="C8">
        <f t="shared" ref="C8:C57" si="3">_xlfn.HYPGEOM.DIST($A8,$B$2,$B$4,$B$3,1)</f>
        <v>6.386466239753988E-8</v>
      </c>
      <c r="L8">
        <v>12</v>
      </c>
      <c r="M8">
        <f t="shared" si="0"/>
        <v>1.2613416371549297E-2</v>
      </c>
      <c r="N8">
        <f t="shared" si="1"/>
        <v>2.496457209699016E-2</v>
      </c>
    </row>
    <row r="9" spans="1:14" x14ac:dyDescent="0.3">
      <c r="A9">
        <v>4</v>
      </c>
      <c r="B9">
        <f t="shared" si="2"/>
        <v>2.9612511866280865E-6</v>
      </c>
      <c r="C9">
        <f t="shared" si="3"/>
        <v>3.5101470537784309E-6</v>
      </c>
      <c r="L9">
        <v>13</v>
      </c>
      <c r="M9">
        <f t="shared" si="0"/>
        <v>2.1415661974963709E-2</v>
      </c>
      <c r="N9">
        <f t="shared" si="1"/>
        <v>4.6380234071953838E-2</v>
      </c>
    </row>
    <row r="10" spans="1:14" x14ac:dyDescent="0.3">
      <c r="A10">
        <v>6</v>
      </c>
      <c r="B10">
        <f t="shared" si="2"/>
        <v>5.6989151272549431E-5</v>
      </c>
      <c r="C10">
        <f t="shared" si="3"/>
        <v>7.4807626277495051E-5</v>
      </c>
      <c r="L10">
        <v>14</v>
      </c>
      <c r="M10">
        <f t="shared" si="0"/>
        <v>3.3365708181082351E-2</v>
      </c>
      <c r="N10">
        <f t="shared" si="1"/>
        <v>7.9745942253035926E-2</v>
      </c>
    </row>
    <row r="11" spans="1:14" x14ac:dyDescent="0.3">
      <c r="A11">
        <v>8</v>
      </c>
      <c r="B11">
        <f t="shared" si="2"/>
        <v>5.6225366827834268E-4</v>
      </c>
      <c r="C11">
        <f t="shared" si="3"/>
        <v>8.2949070315751388E-4</v>
      </c>
      <c r="L11">
        <v>15</v>
      </c>
      <c r="M11">
        <f t="shared" si="0"/>
        <v>4.7940581329244683E-2</v>
      </c>
      <c r="N11">
        <f t="shared" si="1"/>
        <v>0.12768652358228091</v>
      </c>
    </row>
    <row r="12" spans="1:14" x14ac:dyDescent="0.3">
      <c r="A12">
        <v>10</v>
      </c>
      <c r="B12">
        <f t="shared" si="2"/>
        <v>3.2999697077546303E-3</v>
      </c>
      <c r="C12">
        <f t="shared" si="3"/>
        <v>5.5734494924188508E-3</v>
      </c>
      <c r="L12">
        <v>16</v>
      </c>
      <c r="M12">
        <f t="shared" si="0"/>
        <v>6.3799324425995479E-2</v>
      </c>
      <c r="N12">
        <f t="shared" si="1"/>
        <v>0.19148584800827631</v>
      </c>
    </row>
    <row r="13" spans="1:14" x14ac:dyDescent="0.3">
      <c r="A13">
        <v>12</v>
      </c>
      <c r="B13">
        <f t="shared" si="2"/>
        <v>1.2613416371549297E-2</v>
      </c>
      <c r="C13">
        <f t="shared" si="3"/>
        <v>2.496457209699016E-2</v>
      </c>
      <c r="L13">
        <v>17</v>
      </c>
      <c r="M13">
        <f t="shared" si="0"/>
        <v>7.8936583246486516E-2</v>
      </c>
      <c r="N13">
        <f t="shared" si="1"/>
        <v>0.27042243125476434</v>
      </c>
    </row>
    <row r="14" spans="1:14" x14ac:dyDescent="0.3">
      <c r="A14">
        <v>14</v>
      </c>
      <c r="B14">
        <f t="shared" si="2"/>
        <v>3.3365708181082351E-2</v>
      </c>
      <c r="C14">
        <f t="shared" si="3"/>
        <v>7.9745942253035926E-2</v>
      </c>
      <c r="L14">
        <v>18</v>
      </c>
      <c r="M14">
        <f t="shared" si="0"/>
        <v>9.1103231850114652E-2</v>
      </c>
      <c r="N14">
        <f t="shared" si="1"/>
        <v>0.36152566310487411</v>
      </c>
    </row>
    <row r="15" spans="1:14" x14ac:dyDescent="0.3">
      <c r="A15">
        <v>16</v>
      </c>
      <c r="B15">
        <f t="shared" si="2"/>
        <v>6.3799324425995479E-2</v>
      </c>
      <c r="C15">
        <f t="shared" si="3"/>
        <v>0.19148584800827631</v>
      </c>
      <c r="L15">
        <v>19</v>
      </c>
      <c r="M15">
        <f t="shared" si="0"/>
        <v>9.8369814956737162E-2</v>
      </c>
      <c r="N15">
        <f t="shared" si="1"/>
        <v>0.45989547806161468</v>
      </c>
    </row>
    <row r="16" spans="1:14" x14ac:dyDescent="0.3">
      <c r="A16">
        <v>18</v>
      </c>
      <c r="B16">
        <f t="shared" si="2"/>
        <v>9.1103231850114652E-2</v>
      </c>
      <c r="C16">
        <f t="shared" si="3"/>
        <v>0.36152566310487411</v>
      </c>
      <c r="L16">
        <v>20</v>
      </c>
      <c r="M16">
        <f t="shared" si="0"/>
        <v>9.9632860273778337E-2</v>
      </c>
      <c r="N16">
        <f t="shared" si="1"/>
        <v>0.55952833833539406</v>
      </c>
    </row>
    <row r="17" spans="1:14" x14ac:dyDescent="0.3">
      <c r="A17">
        <v>20</v>
      </c>
      <c r="B17">
        <f t="shared" si="2"/>
        <v>9.9632860273778337E-2</v>
      </c>
      <c r="C17">
        <f t="shared" si="3"/>
        <v>0.55952833833539406</v>
      </c>
      <c r="L17">
        <v>21</v>
      </c>
      <c r="M17">
        <f t="shared" si="0"/>
        <v>9.4880478584286138E-2</v>
      </c>
      <c r="N17">
        <f t="shared" si="1"/>
        <v>0.65440881691967967</v>
      </c>
    </row>
    <row r="18" spans="1:14" x14ac:dyDescent="0.3">
      <c r="A18">
        <v>22</v>
      </c>
      <c r="B18">
        <f t="shared" si="2"/>
        <v>8.5133926242182217E-2</v>
      </c>
      <c r="C18">
        <f t="shared" si="3"/>
        <v>0.73954274316186286</v>
      </c>
      <c r="L18">
        <v>22</v>
      </c>
      <c r="M18">
        <f t="shared" si="0"/>
        <v>8.5133926242182217E-2</v>
      </c>
      <c r="N18">
        <f t="shared" si="1"/>
        <v>0.73954274316186286</v>
      </c>
    </row>
    <row r="19" spans="1:14" x14ac:dyDescent="0.3">
      <c r="A19">
        <v>24</v>
      </c>
      <c r="B19">
        <f t="shared" si="2"/>
        <v>5.7762360105462769E-2</v>
      </c>
      <c r="C19">
        <f t="shared" si="3"/>
        <v>0.86941727566061389</v>
      </c>
      <c r="L19">
        <v>23</v>
      </c>
      <c r="M19">
        <f t="shared" si="0"/>
        <v>7.2112172393288002E-2</v>
      </c>
      <c r="N19">
        <f t="shared" si="1"/>
        <v>0.81165491555515201</v>
      </c>
    </row>
    <row r="20" spans="1:14" x14ac:dyDescent="0.3">
      <c r="A20">
        <v>26</v>
      </c>
      <c r="B20">
        <f t="shared" si="2"/>
        <v>3.1533569403402295E-2</v>
      </c>
      <c r="C20">
        <f t="shared" si="3"/>
        <v>0.94477293163580078</v>
      </c>
      <c r="L20">
        <v>24</v>
      </c>
      <c r="M20">
        <f t="shared" si="0"/>
        <v>5.7762360105462769E-2</v>
      </c>
      <c r="N20">
        <f t="shared" si="1"/>
        <v>0.86941727566061389</v>
      </c>
    </row>
    <row r="21" spans="1:14" x14ac:dyDescent="0.3">
      <c r="A21">
        <v>28</v>
      </c>
      <c r="B21">
        <f t="shared" si="2"/>
        <v>1.4003704599982068E-2</v>
      </c>
      <c r="C21">
        <f t="shared" si="3"/>
        <v>0.98032681283485679</v>
      </c>
      <c r="L21">
        <v>25</v>
      </c>
      <c r="M21">
        <f t="shared" si="0"/>
        <v>4.3822086571784442E-2</v>
      </c>
      <c r="N21">
        <f t="shared" si="1"/>
        <v>0.91323936223239865</v>
      </c>
    </row>
    <row r="22" spans="1:14" x14ac:dyDescent="0.3">
      <c r="A22">
        <v>30</v>
      </c>
      <c r="B22">
        <f t="shared" si="2"/>
        <v>5.1053028305059877E-3</v>
      </c>
      <c r="C22">
        <f t="shared" si="3"/>
        <v>0.99409419597709958</v>
      </c>
      <c r="L22">
        <v>26</v>
      </c>
      <c r="M22">
        <f t="shared" si="0"/>
        <v>3.1533569403402295E-2</v>
      </c>
      <c r="N22">
        <f t="shared" si="1"/>
        <v>0.94477293163580078</v>
      </c>
    </row>
    <row r="23" spans="1:14" x14ac:dyDescent="0.3">
      <c r="A23">
        <v>32</v>
      </c>
      <c r="B23">
        <f t="shared" si="2"/>
        <v>1.5396908301725512E-3</v>
      </c>
      <c r="C23">
        <f t="shared" si="3"/>
        <v>0.99850359315225634</v>
      </c>
      <c r="L23">
        <v>27</v>
      </c>
      <c r="M23">
        <f t="shared" si="0"/>
        <v>2.155017659907392E-2</v>
      </c>
      <c r="N23">
        <f t="shared" si="1"/>
        <v>0.96632310823487477</v>
      </c>
    </row>
    <row r="24" spans="1:14" x14ac:dyDescent="0.3">
      <c r="A24">
        <v>34</v>
      </c>
      <c r="B24">
        <f t="shared" si="2"/>
        <v>3.8660738933469981E-4</v>
      </c>
      <c r="C24">
        <f t="shared" si="3"/>
        <v>0.99967931999924153</v>
      </c>
      <c r="L24">
        <v>28</v>
      </c>
      <c r="M24">
        <f t="shared" si="0"/>
        <v>1.4003704599982068E-2</v>
      </c>
      <c r="N24">
        <f t="shared" si="1"/>
        <v>0.98032681283485679</v>
      </c>
    </row>
    <row r="25" spans="1:14" x14ac:dyDescent="0.3">
      <c r="A25">
        <v>36</v>
      </c>
      <c r="B25">
        <f t="shared" si="2"/>
        <v>8.1259006567271333E-5</v>
      </c>
      <c r="C25">
        <f t="shared" si="3"/>
        <v>0.99994175254367856</v>
      </c>
      <c r="L25">
        <v>29</v>
      </c>
      <c r="M25">
        <f t="shared" si="0"/>
        <v>8.6620803117368576E-3</v>
      </c>
      <c r="N25">
        <f t="shared" si="1"/>
        <v>0.98898889314659366</v>
      </c>
    </row>
    <row r="26" spans="1:14" x14ac:dyDescent="0.3">
      <c r="A26">
        <v>38</v>
      </c>
      <c r="B26">
        <f t="shared" si="2"/>
        <v>1.4361169024122413E-5</v>
      </c>
      <c r="C26">
        <f t="shared" si="3"/>
        <v>0.99999101430230664</v>
      </c>
      <c r="L26">
        <v>30</v>
      </c>
      <c r="M26">
        <f t="shared" si="0"/>
        <v>5.1053028305059877E-3</v>
      </c>
      <c r="N26">
        <f t="shared" si="1"/>
        <v>0.99409419597709958</v>
      </c>
    </row>
    <row r="27" spans="1:14" x14ac:dyDescent="0.3">
      <c r="A27">
        <v>40</v>
      </c>
      <c r="B27">
        <f t="shared" si="2"/>
        <v>2.1420909303832448E-6</v>
      </c>
      <c r="C27">
        <f t="shared" si="3"/>
        <v>0.99999882053322264</v>
      </c>
      <c r="L27">
        <v>31</v>
      </c>
      <c r="M27">
        <f t="shared" si="0"/>
        <v>2.869706344984175E-3</v>
      </c>
      <c r="N27">
        <f t="shared" si="1"/>
        <v>0.99696390232208376</v>
      </c>
    </row>
    <row r="28" spans="1:14" x14ac:dyDescent="0.3">
      <c r="A28">
        <v>42</v>
      </c>
      <c r="B28">
        <f t="shared" si="2"/>
        <v>2.704748747458841E-7</v>
      </c>
      <c r="C28">
        <f t="shared" si="3"/>
        <v>0.99999986807123753</v>
      </c>
      <c r="L28">
        <v>32</v>
      </c>
      <c r="M28">
        <f t="shared" si="0"/>
        <v>1.5396908301725512E-3</v>
      </c>
      <c r="N28">
        <f t="shared" si="1"/>
        <v>0.99850359315225634</v>
      </c>
    </row>
    <row r="29" spans="1:14" x14ac:dyDescent="0.3">
      <c r="A29">
        <v>44</v>
      </c>
      <c r="B29">
        <f t="shared" si="2"/>
        <v>2.8979768554950673E-8</v>
      </c>
      <c r="C29">
        <f t="shared" si="3"/>
        <v>0.99999998740996199</v>
      </c>
    </row>
    <row r="30" spans="1:14" x14ac:dyDescent="0.3">
      <c r="A30">
        <v>46</v>
      </c>
      <c r="B30">
        <f t="shared" si="2"/>
        <v>2.6395417407807858E-9</v>
      </c>
      <c r="C30">
        <f t="shared" si="3"/>
        <v>0.99999999897410252</v>
      </c>
    </row>
    <row r="31" spans="1:14" x14ac:dyDescent="0.3">
      <c r="A31">
        <v>48</v>
      </c>
      <c r="B31">
        <f t="shared" si="2"/>
        <v>2.0463453483137495E-10</v>
      </c>
      <c r="C31">
        <f t="shared" si="3"/>
        <v>0.9999999999285899</v>
      </c>
    </row>
    <row r="32" spans="1:14" x14ac:dyDescent="0.3">
      <c r="A32">
        <v>50</v>
      </c>
      <c r="B32">
        <f t="shared" si="2"/>
        <v>1.3513643577097074E-11</v>
      </c>
      <c r="C32">
        <f t="shared" si="3"/>
        <v>0.99999999999575373</v>
      </c>
    </row>
    <row r="33" spans="1:3" x14ac:dyDescent="0.3">
      <c r="A33">
        <v>52</v>
      </c>
      <c r="B33">
        <f t="shared" si="2"/>
        <v>7.6035600905093475E-13</v>
      </c>
      <c r="C33">
        <f t="shared" si="3"/>
        <v>0.99999999999978439</v>
      </c>
    </row>
    <row r="34" spans="1:3" x14ac:dyDescent="0.3">
      <c r="A34">
        <v>54</v>
      </c>
      <c r="B34">
        <f t="shared" si="2"/>
        <v>3.6442141694798128E-14</v>
      </c>
      <c r="C34">
        <f t="shared" si="3"/>
        <v>0.99999999999999067</v>
      </c>
    </row>
    <row r="35" spans="1:3" x14ac:dyDescent="0.3">
      <c r="A35">
        <v>56</v>
      </c>
      <c r="B35">
        <f t="shared" si="2"/>
        <v>1.4866408978840266E-15</v>
      </c>
      <c r="C35">
        <f t="shared" si="3"/>
        <v>0.99999999999999967</v>
      </c>
    </row>
    <row r="36" spans="1:3" x14ac:dyDescent="0.3">
      <c r="A36">
        <v>58</v>
      </c>
      <c r="B36">
        <f t="shared" si="2"/>
        <v>5.1555101765373529E-17</v>
      </c>
      <c r="C36">
        <f t="shared" si="3"/>
        <v>1</v>
      </c>
    </row>
    <row r="37" spans="1:3" x14ac:dyDescent="0.3">
      <c r="A37">
        <v>60</v>
      </c>
      <c r="B37">
        <f t="shared" si="2"/>
        <v>1.5170964108740417E-18</v>
      </c>
      <c r="C37">
        <f t="shared" si="3"/>
        <v>1</v>
      </c>
    </row>
    <row r="38" spans="1:3" x14ac:dyDescent="0.3">
      <c r="A38">
        <v>62</v>
      </c>
      <c r="B38">
        <f t="shared" si="2"/>
        <v>3.7791304447604107E-20</v>
      </c>
      <c r="C38">
        <f t="shared" si="3"/>
        <v>1</v>
      </c>
    </row>
    <row r="39" spans="1:3" x14ac:dyDescent="0.3">
      <c r="A39">
        <v>64</v>
      </c>
      <c r="B39">
        <f t="shared" si="2"/>
        <v>7.9450367594534475E-22</v>
      </c>
      <c r="C39">
        <f t="shared" si="3"/>
        <v>1</v>
      </c>
    </row>
    <row r="40" spans="1:3" x14ac:dyDescent="0.3">
      <c r="A40">
        <v>66</v>
      </c>
      <c r="B40">
        <f t="shared" si="2"/>
        <v>1.4044672585063E-23</v>
      </c>
      <c r="C40">
        <f t="shared" si="3"/>
        <v>1</v>
      </c>
    </row>
    <row r="41" spans="1:3" x14ac:dyDescent="0.3">
      <c r="A41">
        <v>68</v>
      </c>
      <c r="B41">
        <f t="shared" si="2"/>
        <v>2.0781938805413321E-25</v>
      </c>
      <c r="C41">
        <f t="shared" si="3"/>
        <v>1</v>
      </c>
    </row>
    <row r="42" spans="1:3" x14ac:dyDescent="0.3">
      <c r="A42">
        <v>70</v>
      </c>
      <c r="B42">
        <f t="shared" si="2"/>
        <v>2.5602263914839733E-27</v>
      </c>
      <c r="C42">
        <f t="shared" si="3"/>
        <v>1</v>
      </c>
    </row>
    <row r="43" spans="1:3" x14ac:dyDescent="0.3">
      <c r="A43">
        <v>72</v>
      </c>
      <c r="B43">
        <f t="shared" si="2"/>
        <v>2.6091354805242575E-29</v>
      </c>
      <c r="C43">
        <f t="shared" si="3"/>
        <v>1</v>
      </c>
    </row>
    <row r="44" spans="1:3" x14ac:dyDescent="0.3">
      <c r="A44">
        <v>74</v>
      </c>
      <c r="B44">
        <f t="shared" si="2"/>
        <v>2.1828073364143834E-31</v>
      </c>
      <c r="C44">
        <f t="shared" si="3"/>
        <v>1</v>
      </c>
    </row>
    <row r="45" spans="1:3" x14ac:dyDescent="0.3">
      <c r="A45">
        <v>76</v>
      </c>
      <c r="B45">
        <f t="shared" si="2"/>
        <v>1.4854799300458661E-33</v>
      </c>
      <c r="C45">
        <f t="shared" si="3"/>
        <v>1</v>
      </c>
    </row>
    <row r="46" spans="1:3" x14ac:dyDescent="0.3">
      <c r="A46">
        <v>78</v>
      </c>
      <c r="B46">
        <f t="shared" si="2"/>
        <v>8.1338163745628364E-36</v>
      </c>
      <c r="C46">
        <f t="shared" si="3"/>
        <v>1</v>
      </c>
    </row>
    <row r="47" spans="1:3" x14ac:dyDescent="0.3">
      <c r="A47">
        <v>80</v>
      </c>
      <c r="B47">
        <f t="shared" si="2"/>
        <v>3.5363370132441873E-38</v>
      </c>
      <c r="C47">
        <f t="shared" si="3"/>
        <v>1</v>
      </c>
    </row>
    <row r="48" spans="1:3" x14ac:dyDescent="0.3">
      <c r="A48">
        <v>82</v>
      </c>
      <c r="B48">
        <f t="shared" si="2"/>
        <v>1.201248711913862E-40</v>
      </c>
      <c r="C48">
        <f t="shared" si="3"/>
        <v>1</v>
      </c>
    </row>
    <row r="49" spans="1:3" x14ac:dyDescent="0.3">
      <c r="A49">
        <v>84</v>
      </c>
      <c r="B49">
        <f t="shared" si="2"/>
        <v>3.125009486360837E-43</v>
      </c>
      <c r="C49">
        <f t="shared" si="3"/>
        <v>1</v>
      </c>
    </row>
    <row r="50" spans="1:3" x14ac:dyDescent="0.3">
      <c r="A50">
        <v>86</v>
      </c>
      <c r="B50">
        <f t="shared" si="2"/>
        <v>6.0709823715277979E-46</v>
      </c>
      <c r="C50">
        <f t="shared" si="3"/>
        <v>1</v>
      </c>
    </row>
    <row r="51" spans="1:3" x14ac:dyDescent="0.3">
      <c r="A51">
        <v>88</v>
      </c>
      <c r="B51">
        <f t="shared" si="2"/>
        <v>8.5251342634435335E-49</v>
      </c>
      <c r="C51">
        <f t="shared" si="3"/>
        <v>1</v>
      </c>
    </row>
    <row r="52" spans="1:3" x14ac:dyDescent="0.3">
      <c r="A52">
        <v>90</v>
      </c>
      <c r="B52">
        <f t="shared" si="2"/>
        <v>8.2846482792546765E-52</v>
      </c>
      <c r="C52">
        <f t="shared" si="3"/>
        <v>1</v>
      </c>
    </row>
    <row r="53" spans="1:3" x14ac:dyDescent="0.3">
      <c r="A53">
        <v>92</v>
      </c>
      <c r="B53">
        <f t="shared" si="2"/>
        <v>5.2429661351380901E-55</v>
      </c>
      <c r="C53">
        <f t="shared" si="3"/>
        <v>1</v>
      </c>
    </row>
    <row r="54" spans="1:3" x14ac:dyDescent="0.3">
      <c r="A54">
        <v>94</v>
      </c>
      <c r="B54">
        <f t="shared" si="2"/>
        <v>1.9737940397211352E-58</v>
      </c>
      <c r="C54">
        <f t="shared" si="3"/>
        <v>1</v>
      </c>
    </row>
    <row r="55" spans="1:3" x14ac:dyDescent="0.3">
      <c r="A55">
        <v>96</v>
      </c>
      <c r="B55">
        <f t="shared" si="2"/>
        <v>3.8091957129743269E-62</v>
      </c>
      <c r="C55">
        <f t="shared" si="3"/>
        <v>1</v>
      </c>
    </row>
    <row r="56" spans="1:3" x14ac:dyDescent="0.3">
      <c r="A56">
        <v>98</v>
      </c>
      <c r="B56">
        <f t="shared" si="2"/>
        <v>2.8162996057643588E-66</v>
      </c>
      <c r="C56">
        <f t="shared" si="3"/>
        <v>1</v>
      </c>
    </row>
    <row r="57" spans="1:3" x14ac:dyDescent="0.3">
      <c r="A57">
        <v>100</v>
      </c>
      <c r="B57">
        <f t="shared" si="2"/>
        <v>3.3265380313185442E-71</v>
      </c>
      <c r="C57">
        <f t="shared" si="3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H19" sqref="H19"/>
    </sheetView>
  </sheetViews>
  <sheetFormatPr defaultRowHeight="14.4" x14ac:dyDescent="0.3"/>
  <cols>
    <col min="1" max="1" width="18.44140625" customWidth="1"/>
    <col min="7" max="7" width="11.5546875" customWidth="1"/>
  </cols>
  <sheetData>
    <row r="1" spans="1:7" x14ac:dyDescent="0.3">
      <c r="A1" t="s">
        <v>20</v>
      </c>
    </row>
    <row r="2" spans="1:7" x14ac:dyDescent="0.3">
      <c r="A2" t="s">
        <v>21</v>
      </c>
      <c r="B2" t="s">
        <v>17</v>
      </c>
      <c r="C2" s="2">
        <v>5</v>
      </c>
      <c r="F2" s="1" t="s">
        <v>24</v>
      </c>
      <c r="G2" t="s">
        <v>23</v>
      </c>
    </row>
    <row r="3" spans="1:7" x14ac:dyDescent="0.3">
      <c r="B3" t="s">
        <v>18</v>
      </c>
      <c r="C3" t="s">
        <v>19</v>
      </c>
      <c r="D3">
        <v>0.99</v>
      </c>
      <c r="F3">
        <v>0.2</v>
      </c>
      <c r="G3">
        <f>1-_xlfn.POISSON.DIST(0,F3,0)</f>
        <v>0.18126924692201818</v>
      </c>
    </row>
    <row r="4" spans="1:7" x14ac:dyDescent="0.3">
      <c r="B4" t="s">
        <v>22</v>
      </c>
      <c r="C4" t="s">
        <v>19</v>
      </c>
      <c r="D4">
        <v>0.99</v>
      </c>
      <c r="F4">
        <v>0.4</v>
      </c>
      <c r="G4">
        <f t="shared" ref="G4:G37" si="0">1-_xlfn.POISSON.DIST(0,F4,0)</f>
        <v>0.32967995396436067</v>
      </c>
    </row>
    <row r="5" spans="1:7" x14ac:dyDescent="0.3">
      <c r="B5" t="s">
        <v>23</v>
      </c>
      <c r="C5" t="s">
        <v>19</v>
      </c>
      <c r="D5">
        <v>0.99</v>
      </c>
      <c r="F5">
        <v>0.6</v>
      </c>
      <c r="G5">
        <f t="shared" si="0"/>
        <v>0.45118836390597361</v>
      </c>
    </row>
    <row r="6" spans="1:7" x14ac:dyDescent="0.3">
      <c r="F6">
        <v>0.8</v>
      </c>
      <c r="G6">
        <f t="shared" si="0"/>
        <v>0.55067103588277844</v>
      </c>
    </row>
    <row r="7" spans="1:7" x14ac:dyDescent="0.3">
      <c r="F7">
        <v>1</v>
      </c>
      <c r="G7">
        <f t="shared" si="0"/>
        <v>0.63212055882855767</v>
      </c>
    </row>
    <row r="8" spans="1:7" x14ac:dyDescent="0.3">
      <c r="F8">
        <v>1.2</v>
      </c>
      <c r="G8">
        <f t="shared" si="0"/>
        <v>0.69880578808779781</v>
      </c>
    </row>
    <row r="9" spans="1:7" x14ac:dyDescent="0.3">
      <c r="F9">
        <v>1.4</v>
      </c>
      <c r="G9">
        <f t="shared" si="0"/>
        <v>0.75340303605839354</v>
      </c>
    </row>
    <row r="10" spans="1:7" x14ac:dyDescent="0.3">
      <c r="F10">
        <v>1.6</v>
      </c>
      <c r="G10">
        <f t="shared" si="0"/>
        <v>0.79810348200534464</v>
      </c>
    </row>
    <row r="11" spans="1:7" x14ac:dyDescent="0.3">
      <c r="F11">
        <v>1.8</v>
      </c>
      <c r="G11">
        <f t="shared" si="0"/>
        <v>0.83470111177841344</v>
      </c>
    </row>
    <row r="12" spans="1:7" x14ac:dyDescent="0.3">
      <c r="F12">
        <v>2</v>
      </c>
      <c r="G12">
        <f t="shared" si="0"/>
        <v>0.8646647167633873</v>
      </c>
    </row>
    <row r="13" spans="1:7" x14ac:dyDescent="0.3">
      <c r="F13">
        <v>2.2000000000000002</v>
      </c>
      <c r="G13">
        <f t="shared" si="0"/>
        <v>0.8891968416376661</v>
      </c>
    </row>
    <row r="14" spans="1:7" x14ac:dyDescent="0.3">
      <c r="F14">
        <v>2.4</v>
      </c>
      <c r="G14">
        <f t="shared" si="0"/>
        <v>0.90928204671058754</v>
      </c>
    </row>
    <row r="15" spans="1:7" x14ac:dyDescent="0.3">
      <c r="F15">
        <v>2.6</v>
      </c>
      <c r="G15">
        <f t="shared" si="0"/>
        <v>0.92572642178566611</v>
      </c>
    </row>
    <row r="16" spans="1:7" x14ac:dyDescent="0.3">
      <c r="F16">
        <v>2.8</v>
      </c>
      <c r="G16">
        <f t="shared" si="0"/>
        <v>0.93918993737478207</v>
      </c>
    </row>
    <row r="17" spans="6:7" x14ac:dyDescent="0.3">
      <c r="F17">
        <v>3</v>
      </c>
      <c r="G17">
        <f t="shared" si="0"/>
        <v>0.95021293163213605</v>
      </c>
    </row>
    <row r="18" spans="6:7" x14ac:dyDescent="0.3">
      <c r="F18">
        <v>3.2</v>
      </c>
      <c r="G18">
        <f t="shared" si="0"/>
        <v>0.95923779602163384</v>
      </c>
    </row>
    <row r="19" spans="6:7" x14ac:dyDescent="0.3">
      <c r="F19">
        <v>3.4</v>
      </c>
      <c r="G19">
        <f t="shared" si="0"/>
        <v>0.96662673003967392</v>
      </c>
    </row>
    <row r="20" spans="6:7" x14ac:dyDescent="0.3">
      <c r="F20">
        <v>3.6</v>
      </c>
      <c r="G20">
        <f t="shared" si="0"/>
        <v>0.97267627755270747</v>
      </c>
    </row>
    <row r="21" spans="6:7" x14ac:dyDescent="0.3">
      <c r="F21">
        <v>3.8</v>
      </c>
      <c r="G21">
        <f t="shared" si="0"/>
        <v>0.97762922814383435</v>
      </c>
    </row>
    <row r="22" spans="6:7" x14ac:dyDescent="0.3">
      <c r="F22">
        <v>4</v>
      </c>
      <c r="G22">
        <f t="shared" si="0"/>
        <v>0.98168436111126578</v>
      </c>
    </row>
    <row r="23" spans="6:7" x14ac:dyDescent="0.3">
      <c r="F23">
        <v>4.2</v>
      </c>
      <c r="G23">
        <f t="shared" si="0"/>
        <v>0.9850044231795223</v>
      </c>
    </row>
    <row r="24" spans="6:7" x14ac:dyDescent="0.3">
      <c r="F24">
        <v>4.4000000000000004</v>
      </c>
      <c r="G24">
        <f t="shared" si="0"/>
        <v>0.98772266009693155</v>
      </c>
    </row>
    <row r="25" spans="6:7" x14ac:dyDescent="0.3">
      <c r="F25">
        <v>4.5999999999999996</v>
      </c>
      <c r="G25">
        <f t="shared" si="0"/>
        <v>0.98994816425536647</v>
      </c>
    </row>
    <row r="26" spans="6:7" x14ac:dyDescent="0.3">
      <c r="F26">
        <v>4.8</v>
      </c>
      <c r="G26">
        <f t="shared" si="0"/>
        <v>0.99177025295097998</v>
      </c>
    </row>
    <row r="27" spans="6:7" x14ac:dyDescent="0.3">
      <c r="F27">
        <v>5</v>
      </c>
      <c r="G27">
        <f t="shared" si="0"/>
        <v>0.99326205300091452</v>
      </c>
    </row>
    <row r="28" spans="6:7" x14ac:dyDescent="0.3">
      <c r="F28">
        <v>5.2</v>
      </c>
      <c r="G28">
        <f t="shared" si="0"/>
        <v>0.99448343557923924</v>
      </c>
    </row>
    <row r="29" spans="6:7" x14ac:dyDescent="0.3">
      <c r="F29">
        <v>5.4</v>
      </c>
      <c r="G29">
        <f t="shared" si="0"/>
        <v>0.99548341905738735</v>
      </c>
    </row>
    <row r="30" spans="6:7" x14ac:dyDescent="0.3">
      <c r="F30">
        <v>5.6</v>
      </c>
      <c r="G30">
        <f t="shared" si="0"/>
        <v>0.99630213628351705</v>
      </c>
    </row>
    <row r="31" spans="6:7" x14ac:dyDescent="0.3">
      <c r="F31">
        <v>5.8</v>
      </c>
      <c r="G31">
        <f t="shared" si="0"/>
        <v>0.99697244525462414</v>
      </c>
    </row>
    <row r="32" spans="6:7" x14ac:dyDescent="0.3">
      <c r="F32">
        <v>6</v>
      </c>
      <c r="G32">
        <f t="shared" si="0"/>
        <v>0.99752124782333362</v>
      </c>
    </row>
    <row r="33" spans="6:7" x14ac:dyDescent="0.3">
      <c r="F33">
        <v>6.2</v>
      </c>
      <c r="G33">
        <f t="shared" si="0"/>
        <v>0.99797056936370432</v>
      </c>
    </row>
    <row r="34" spans="6:7" x14ac:dyDescent="0.3">
      <c r="F34">
        <v>6.4</v>
      </c>
      <c r="G34">
        <f t="shared" si="0"/>
        <v>0.99833844272682604</v>
      </c>
    </row>
    <row r="35" spans="6:7" x14ac:dyDescent="0.3">
      <c r="F35">
        <v>6.6</v>
      </c>
      <c r="G35">
        <f t="shared" si="0"/>
        <v>0.99863963196245209</v>
      </c>
    </row>
    <row r="36" spans="6:7" x14ac:dyDescent="0.3">
      <c r="F36">
        <v>6.8</v>
      </c>
      <c r="G36">
        <f t="shared" si="0"/>
        <v>0.99888622485215517</v>
      </c>
    </row>
    <row r="37" spans="6:7" x14ac:dyDescent="0.3">
      <c r="F37">
        <v>7</v>
      </c>
      <c r="G37">
        <f t="shared" si="0"/>
        <v>0.99908811803444553</v>
      </c>
    </row>
  </sheetData>
  <conditionalFormatting sqref="G3:G37">
    <cfRule type="cellIs" dxfId="0" priority="1" operator="greaterThan">
      <formula>0.99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4" sqref="B4"/>
    </sheetView>
  </sheetViews>
  <sheetFormatPr defaultRowHeight="14.4" x14ac:dyDescent="0.3"/>
  <cols>
    <col min="1" max="1" width="31.6640625" customWidth="1"/>
  </cols>
  <sheetData>
    <row r="1" spans="1:8" x14ac:dyDescent="0.3">
      <c r="A1" t="s">
        <v>25</v>
      </c>
    </row>
    <row r="2" spans="1:8" x14ac:dyDescent="0.3">
      <c r="A2" t="s">
        <v>26</v>
      </c>
      <c r="C2" t="s">
        <v>17</v>
      </c>
      <c r="D2">
        <v>3</v>
      </c>
      <c r="F2" t="s">
        <v>28</v>
      </c>
      <c r="G2" t="s">
        <v>2</v>
      </c>
      <c r="H2" t="s">
        <v>13</v>
      </c>
    </row>
    <row r="3" spans="1:8" x14ac:dyDescent="0.3">
      <c r="A3" t="s">
        <v>27</v>
      </c>
      <c r="F3">
        <v>0</v>
      </c>
      <c r="G3">
        <f>_xlfn.POISSON.DIST($F3,$D$2,0)</f>
        <v>4.9787068367863944E-2</v>
      </c>
      <c r="H3">
        <f>_xlfn.POISSON.DIST($F3,$D$2,1)</f>
        <v>4.9787068367863944E-2</v>
      </c>
    </row>
    <row r="4" spans="1:8" x14ac:dyDescent="0.3">
      <c r="A4" t="s">
        <v>29</v>
      </c>
      <c r="B4" s="3">
        <f>G3</f>
        <v>4.9787068367863944E-2</v>
      </c>
      <c r="F4">
        <v>1</v>
      </c>
      <c r="G4">
        <f t="shared" ref="G4:G23" si="0">_xlfn.POISSON.DIST($F4,$D$2,0)</f>
        <v>0.14936120510359185</v>
      </c>
      <c r="H4">
        <f t="shared" ref="H4:H23" si="1">_xlfn.POISSON.DIST($F4,$D$2,1)</f>
        <v>0.19914827347145578</v>
      </c>
    </row>
    <row r="5" spans="1:8" x14ac:dyDescent="0.3">
      <c r="F5">
        <v>2</v>
      </c>
      <c r="G5">
        <f t="shared" si="0"/>
        <v>0.22404180765538775</v>
      </c>
      <c r="H5">
        <f t="shared" si="1"/>
        <v>0.42319008112684342</v>
      </c>
    </row>
    <row r="6" spans="1:8" x14ac:dyDescent="0.3">
      <c r="F6">
        <v>3</v>
      </c>
      <c r="G6">
        <f t="shared" si="0"/>
        <v>0.22404180765538778</v>
      </c>
      <c r="H6">
        <f t="shared" si="1"/>
        <v>0.64723188878223126</v>
      </c>
    </row>
    <row r="7" spans="1:8" x14ac:dyDescent="0.3">
      <c r="F7">
        <v>4</v>
      </c>
      <c r="G7">
        <f t="shared" si="0"/>
        <v>0.16803135574154085</v>
      </c>
      <c r="H7">
        <f t="shared" si="1"/>
        <v>0.81526324452377208</v>
      </c>
    </row>
    <row r="8" spans="1:8" x14ac:dyDescent="0.3">
      <c r="F8">
        <v>5</v>
      </c>
      <c r="G8">
        <f t="shared" si="0"/>
        <v>0.10081881344492449</v>
      </c>
      <c r="H8">
        <f t="shared" si="1"/>
        <v>0.91608205796869657</v>
      </c>
    </row>
    <row r="9" spans="1:8" x14ac:dyDescent="0.3">
      <c r="F9">
        <v>6</v>
      </c>
      <c r="G9">
        <f t="shared" si="0"/>
        <v>5.0409406722462261E-2</v>
      </c>
      <c r="H9">
        <f t="shared" si="1"/>
        <v>0.96649146469115887</v>
      </c>
    </row>
    <row r="10" spans="1:8" x14ac:dyDescent="0.3">
      <c r="F10">
        <v>7</v>
      </c>
      <c r="G10">
        <f t="shared" si="0"/>
        <v>2.1604031452483807E-2</v>
      </c>
      <c r="H10">
        <f t="shared" si="1"/>
        <v>0.98809549614364256</v>
      </c>
    </row>
    <row r="11" spans="1:8" x14ac:dyDescent="0.3">
      <c r="F11">
        <v>8</v>
      </c>
      <c r="G11">
        <f t="shared" si="0"/>
        <v>8.1015117946814375E-3</v>
      </c>
      <c r="H11">
        <f t="shared" si="1"/>
        <v>0.996197007938324</v>
      </c>
    </row>
    <row r="12" spans="1:8" x14ac:dyDescent="0.3">
      <c r="F12">
        <v>9</v>
      </c>
      <c r="G12">
        <f t="shared" si="0"/>
        <v>2.7005039315604771E-3</v>
      </c>
      <c r="H12">
        <f t="shared" si="1"/>
        <v>0.99889751186988451</v>
      </c>
    </row>
    <row r="13" spans="1:8" x14ac:dyDescent="0.3">
      <c r="F13">
        <v>10</v>
      </c>
      <c r="G13">
        <f t="shared" si="0"/>
        <v>8.1015117946814244E-4</v>
      </c>
      <c r="H13">
        <f t="shared" si="1"/>
        <v>0.99970766304935266</v>
      </c>
    </row>
    <row r="14" spans="1:8" x14ac:dyDescent="0.3">
      <c r="F14">
        <v>11</v>
      </c>
      <c r="G14">
        <f t="shared" si="0"/>
        <v>2.2095032167312987E-4</v>
      </c>
      <c r="H14">
        <f t="shared" si="1"/>
        <v>0.99992861337102579</v>
      </c>
    </row>
    <row r="15" spans="1:8" x14ac:dyDescent="0.3">
      <c r="F15">
        <v>12</v>
      </c>
      <c r="G15">
        <f t="shared" si="0"/>
        <v>5.5237580418282596E-5</v>
      </c>
      <c r="H15">
        <f t="shared" si="1"/>
        <v>0.99998385095144404</v>
      </c>
    </row>
    <row r="16" spans="1:8" x14ac:dyDescent="0.3">
      <c r="F16">
        <v>13</v>
      </c>
      <c r="G16">
        <f t="shared" si="0"/>
        <v>1.2747133942680586E-5</v>
      </c>
      <c r="H16">
        <f t="shared" si="1"/>
        <v>0.99999659808538677</v>
      </c>
    </row>
    <row r="17" spans="6:8" x14ac:dyDescent="0.3">
      <c r="F17">
        <v>14</v>
      </c>
      <c r="G17">
        <f t="shared" si="0"/>
        <v>2.7315287020029766E-6</v>
      </c>
      <c r="H17">
        <f t="shared" si="1"/>
        <v>0.99999932961408877</v>
      </c>
    </row>
    <row r="18" spans="6:8" x14ac:dyDescent="0.3">
      <c r="F18">
        <v>15</v>
      </c>
      <c r="G18">
        <f t="shared" si="0"/>
        <v>5.4630574040059675E-7</v>
      </c>
      <c r="H18">
        <f t="shared" si="1"/>
        <v>0.9999998759198292</v>
      </c>
    </row>
    <row r="19" spans="6:8" x14ac:dyDescent="0.3">
      <c r="F19">
        <v>16</v>
      </c>
      <c r="G19">
        <f t="shared" si="0"/>
        <v>1.0243232632511179E-7</v>
      </c>
      <c r="H19">
        <f t="shared" si="1"/>
        <v>0.99999997835215548</v>
      </c>
    </row>
    <row r="20" spans="6:8" x14ac:dyDescent="0.3">
      <c r="F20">
        <v>17</v>
      </c>
      <c r="G20">
        <f t="shared" si="0"/>
        <v>1.8076292880902042E-8</v>
      </c>
      <c r="H20">
        <f t="shared" si="1"/>
        <v>0.99999999642844839</v>
      </c>
    </row>
    <row r="21" spans="6:8" x14ac:dyDescent="0.3">
      <c r="F21">
        <v>18</v>
      </c>
      <c r="G21">
        <f t="shared" si="0"/>
        <v>3.0127154801503488E-9</v>
      </c>
      <c r="H21">
        <f t="shared" si="1"/>
        <v>0.99999999944116391</v>
      </c>
    </row>
    <row r="22" spans="6:8" x14ac:dyDescent="0.3">
      <c r="F22">
        <v>19</v>
      </c>
      <c r="G22">
        <f t="shared" si="0"/>
        <v>4.7569191791847703E-10</v>
      </c>
      <c r="H22">
        <f t="shared" si="1"/>
        <v>0.99999999991685584</v>
      </c>
    </row>
    <row r="23" spans="6:8" x14ac:dyDescent="0.3">
      <c r="F23">
        <v>20</v>
      </c>
      <c r="G23">
        <f t="shared" si="0"/>
        <v>7.1353787687771353E-11</v>
      </c>
      <c r="H23">
        <f t="shared" si="1"/>
        <v>0.99999999998820954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Poisson</vt:lpstr>
      <vt:lpstr>Studenci WARiE</vt:lpstr>
      <vt:lpstr>Bułeczka z rodzynkami</vt:lpstr>
      <vt:lpstr>Nocny dyżur lekarza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baran</dc:creator>
  <cp:lastModifiedBy>krystian baran</cp:lastModifiedBy>
  <dcterms:created xsi:type="dcterms:W3CDTF">2021-03-03T11:15:39Z</dcterms:created>
  <dcterms:modified xsi:type="dcterms:W3CDTF">2021-03-08T20:59:20Z</dcterms:modified>
</cp:coreProperties>
</file>