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tudium\M_Thesis\04_CAD\fba-template\fba_template\"/>
    </mc:Choice>
  </mc:AlternateContent>
  <xr:revisionPtr revIDLastSave="0" documentId="13_ncr:1_{87A033B9-7553-4A92-A362-D7835C65F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Tabelle1!$A$1:$F$86</definedName>
    <definedName name="_xlnm.Print_Area" localSheetId="0">Tabelle1!$A$1:$H$86</definedName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1" l="1"/>
  <c r="F66" i="1"/>
  <c r="F65" i="1"/>
  <c r="F31" i="1"/>
  <c r="C37" i="1"/>
  <c r="F18" i="1"/>
  <c r="F14" i="1"/>
  <c r="F21" i="1"/>
  <c r="F20" i="1"/>
  <c r="F19" i="1"/>
  <c r="F17" i="1"/>
  <c r="F16" i="1"/>
  <c r="F15" i="1"/>
  <c r="F53" i="1"/>
  <c r="F54" i="1"/>
  <c r="F55" i="1"/>
  <c r="F85" i="1"/>
  <c r="F4" i="1"/>
  <c r="C4" i="1" s="1"/>
  <c r="F5" i="1"/>
  <c r="C5" i="1" s="1"/>
  <c r="F57" i="1"/>
  <c r="F30" i="1"/>
  <c r="F32" i="1"/>
  <c r="F29" i="1"/>
  <c r="F82" i="1"/>
  <c r="F50" i="1"/>
  <c r="F49" i="1"/>
  <c r="F73" i="1"/>
  <c r="F74" i="1"/>
  <c r="F83" i="1"/>
  <c r="F3" i="1"/>
  <c r="F84" i="1"/>
  <c r="F63" i="1"/>
  <c r="F64" i="1"/>
  <c r="F67" i="1"/>
  <c r="F86" i="1"/>
  <c r="F52" i="1"/>
  <c r="F37" i="1"/>
  <c r="F38" i="1"/>
  <c r="F39" i="1"/>
  <c r="F26" i="1"/>
  <c r="F28" i="1"/>
  <c r="F23" i="1"/>
  <c r="C23" i="1" s="1"/>
  <c r="F47" i="1"/>
  <c r="C47" i="1" s="1"/>
  <c r="F48" i="1"/>
  <c r="C48" i="1" s="1"/>
  <c r="F72" i="1"/>
  <c r="F70" i="1"/>
  <c r="F69" i="1"/>
  <c r="F68" i="1"/>
  <c r="F2" i="1"/>
  <c r="F71" i="1"/>
  <c r="F27" i="1"/>
  <c r="F6" i="1"/>
  <c r="F7" i="1"/>
  <c r="F9" i="1"/>
  <c r="F8" i="1"/>
  <c r="F10" i="1"/>
  <c r="F11" i="1"/>
  <c r="F13" i="1"/>
  <c r="F12" i="1"/>
  <c r="F59" i="1"/>
  <c r="F60" i="1"/>
  <c r="F62" i="1"/>
  <c r="F61" i="1"/>
  <c r="F22" i="1"/>
  <c r="F78" i="1"/>
  <c r="F79" i="1"/>
  <c r="F80" i="1"/>
  <c r="F81" i="1"/>
  <c r="F44" i="1"/>
  <c r="F36" i="1"/>
  <c r="F34" i="1"/>
  <c r="F35" i="1"/>
  <c r="F33" i="1"/>
  <c r="F76" i="1"/>
  <c r="F77" i="1"/>
  <c r="F51" i="1"/>
  <c r="F25" i="1"/>
  <c r="F41" i="1"/>
  <c r="C41" i="1" s="1"/>
  <c r="F42" i="1"/>
  <c r="C42" i="1" s="1"/>
  <c r="F43" i="1"/>
  <c r="C43" i="1" s="1"/>
  <c r="F40" i="1"/>
  <c r="C40" i="1" s="1"/>
  <c r="F45" i="1" l="1"/>
  <c r="C45" i="1" s="1"/>
  <c r="F46" i="1"/>
  <c r="C46" i="1" s="1"/>
  <c r="F56" i="1"/>
  <c r="F58" i="1" l="1"/>
  <c r="C58" i="1" l="1"/>
  <c r="F24" i="1" s="1"/>
</calcChain>
</file>

<file path=xl/sharedStrings.xml><?xml version="1.0" encoding="utf-8"?>
<sst xmlns="http://schemas.openxmlformats.org/spreadsheetml/2006/main" count="194" uniqueCount="69">
  <si>
    <t>SN74LVC06APWR</t>
  </si>
  <si>
    <t>3V3_STBY</t>
  </si>
  <si>
    <t>FP LEDs</t>
  </si>
  <si>
    <t>5V_STBY</t>
  </si>
  <si>
    <t>AMC1</t>
  </si>
  <si>
    <t>12V</t>
  </si>
  <si>
    <t>3V3</t>
  </si>
  <si>
    <t>AMC1 TPS2459</t>
  </si>
  <si>
    <t>AMC1 LTC4307</t>
  </si>
  <si>
    <t>AMC2</t>
  </si>
  <si>
    <t>AMC2 TPS2459</t>
  </si>
  <si>
    <t>AMC2 LTC4307</t>
  </si>
  <si>
    <t>RTM</t>
  </si>
  <si>
    <t>RTM TPS2459</t>
  </si>
  <si>
    <t>RTM LTC4307</t>
  </si>
  <si>
    <t>AT24C512C</t>
  </si>
  <si>
    <t>TMP1075</t>
  </si>
  <si>
    <t>LTM4644</t>
  </si>
  <si>
    <t>output rail</t>
  </si>
  <si>
    <t>5V_KRIA</t>
  </si>
  <si>
    <t>3V3_KRIA</t>
  </si>
  <si>
    <t>1V8_KRIA_HP</t>
  </si>
  <si>
    <t>1V8_KRIA_HD</t>
  </si>
  <si>
    <t>KRIA</t>
  </si>
  <si>
    <t>SSD</t>
  </si>
  <si>
    <t>SSD-OSC</t>
  </si>
  <si>
    <t>NVT4857</t>
  </si>
  <si>
    <t>DM3AT</t>
  </si>
  <si>
    <t>yellow=estimate</t>
  </si>
  <si>
    <t>88E1512</t>
  </si>
  <si>
    <t>SN74AXC4T245RSVR</t>
  </si>
  <si>
    <t>ZL30274</t>
  </si>
  <si>
    <t>OpenIPMC</t>
  </si>
  <si>
    <t>red = NA</t>
  </si>
  <si>
    <t>1V2_SW</t>
  </si>
  <si>
    <t>1V8_STBY</t>
  </si>
  <si>
    <t>2V5_SW</t>
  </si>
  <si>
    <t>FT4232H-56Q</t>
  </si>
  <si>
    <t>3V3_USB_VCCIO</t>
  </si>
  <si>
    <t>5V_USB_VBUS</t>
  </si>
  <si>
    <t>93LC56B-MC</t>
  </si>
  <si>
    <t>TXS0104RGYR</t>
  </si>
  <si>
    <t>MAX9100EUK-T</t>
  </si>
  <si>
    <t>TPS3808DBV</t>
  </si>
  <si>
    <t>INA3221</t>
  </si>
  <si>
    <t>48V</t>
  </si>
  <si>
    <t>PIM400</t>
  </si>
  <si>
    <t>Barracuda</t>
  </si>
  <si>
    <t>ADM7172</t>
  </si>
  <si>
    <t>LTM4691IV#PBF</t>
  </si>
  <si>
    <t>input rail</t>
  </si>
  <si>
    <t>input current (mA)</t>
  </si>
  <si>
    <t>output current (mA)</t>
  </si>
  <si>
    <t>supply used (mA)</t>
  </si>
  <si>
    <t>green=external supply</t>
  </si>
  <si>
    <t>PCA9306DC</t>
  </si>
  <si>
    <t>AZ1117-3.3</t>
  </si>
  <si>
    <t>AMC3</t>
  </si>
  <si>
    <t>AMC3 LTC4307</t>
  </si>
  <si>
    <t>AMC3 TPS2459</t>
  </si>
  <si>
    <t>AMC4</t>
  </si>
  <si>
    <t>AMC4 LTC4307</t>
  </si>
  <si>
    <t>AMC4 TPS2459</t>
  </si>
  <si>
    <t>Device</t>
  </si>
  <si>
    <t>RPM3.3-6.0</t>
  </si>
  <si>
    <t>KSZ9897R</t>
  </si>
  <si>
    <t>DSC1121DI2-025.0000T</t>
  </si>
  <si>
    <t>MIC94161YCS-TR</t>
  </si>
  <si>
    <t>SN74LVC2G07DBVR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</si>
</sst>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1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6"/>
  <sheetViews>
    <sheetView tabSelected="1" zoomScale="130" zoomScaleNormal="130" workbookViewId="0">
      <selection activeCell="C20" sqref="C20"/>
    </sheetView>
  </sheetViews>
  <sheetFormatPr baseColWidth="10" defaultColWidth="9.140625" defaultRowHeight="15" x14ac:dyDescent="0.25"/>
  <cols>
    <col min="1" max="1" width="24.42578125" style="4" bestFit="1" customWidth="1"/>
    <col min="2" max="2" width="19.140625" style="4" bestFit="1" customWidth="1"/>
    <col min="3" max="3" width="23" style="4" bestFit="1" customWidth="1"/>
    <col min="4" max="4" width="19.140625" style="4" bestFit="1" customWidth="1"/>
    <col min="5" max="5" width="24.85546875" style="4" bestFit="1" customWidth="1"/>
    <col min="6" max="6" width="22.28515625" style="4" bestFit="1" customWidth="1"/>
    <col min="7" max="7" width="5.28515625" customWidth="1"/>
    <col min="8" max="8" width="22.7109375" bestFit="1" customWidth="1"/>
  </cols>
  <sheetData>
    <row r="1" spans="1:8" x14ac:dyDescent="0.25">
      <c r="A1" s="4" t="s">
        <v>63</v>
      </c>
      <c r="B1" s="4" t="s">
        <v>50</v>
      </c>
      <c r="C1" s="4" t="s">
        <v>51</v>
      </c>
      <c r="D1" s="4" t="s">
        <v>18</v>
      </c>
      <c r="E1" s="4" t="s">
        <v>52</v>
      </c>
      <c r="F1" s="4" t="s">
        <v>53</v>
      </c>
    </row>
    <row r="2" spans="1:8" x14ac:dyDescent="0.25">
      <c r="A2" s="7" t="s">
        <v>29</v>
      </c>
      <c r="B2" s="4" t="s">
        <v>20</v>
      </c>
      <c r="C2" s="4">
        <v>80</v>
      </c>
      <c r="F2" s="4">
        <f t="shared" ref="F2:F33" si="0">SUMIFS(C:C,B:B,D2)</f>
        <v>0</v>
      </c>
      <c r="H2" s="1" t="s">
        <v>28</v>
      </c>
    </row>
    <row r="3" spans="1:8" x14ac:dyDescent="0.25">
      <c r="A3" s="4" t="s">
        <v>40</v>
      </c>
      <c r="B3" s="4" t="s">
        <v>38</v>
      </c>
      <c r="C3" s="4">
        <v>2</v>
      </c>
      <c r="F3" s="4">
        <f t="shared" si="0"/>
        <v>0</v>
      </c>
      <c r="H3" s="2" t="s">
        <v>33</v>
      </c>
    </row>
    <row r="4" spans="1:8" x14ac:dyDescent="0.25">
      <c r="A4" s="4" t="s">
        <v>48</v>
      </c>
      <c r="B4" s="4" t="s">
        <v>6</v>
      </c>
      <c r="C4" s="4">
        <f>F4</f>
        <v>80.024000000000001</v>
      </c>
      <c r="D4" s="4" t="s">
        <v>35</v>
      </c>
      <c r="E4" s="6">
        <v>2000</v>
      </c>
      <c r="F4" s="6">
        <f t="shared" si="0"/>
        <v>80.024000000000001</v>
      </c>
      <c r="H4" s="3" t="s">
        <v>54</v>
      </c>
    </row>
    <row r="5" spans="1:8" x14ac:dyDescent="0.25">
      <c r="A5" s="4" t="s">
        <v>48</v>
      </c>
      <c r="B5" s="4" t="s">
        <v>1</v>
      </c>
      <c r="C5" s="4">
        <f>F5</f>
        <v>80.024000000000001</v>
      </c>
      <c r="D5" s="4" t="s">
        <v>35</v>
      </c>
      <c r="E5" s="6">
        <v>2000</v>
      </c>
      <c r="F5" s="6">
        <f t="shared" si="0"/>
        <v>80.024000000000001</v>
      </c>
    </row>
    <row r="6" spans="1:8" x14ac:dyDescent="0.25">
      <c r="A6" s="4" t="s">
        <v>4</v>
      </c>
      <c r="B6" s="4" t="s">
        <v>5</v>
      </c>
      <c r="C6" s="4">
        <v>5000</v>
      </c>
      <c r="F6" s="4">
        <f t="shared" si="0"/>
        <v>0</v>
      </c>
    </row>
    <row r="7" spans="1:8" x14ac:dyDescent="0.25">
      <c r="A7" s="4" t="s">
        <v>4</v>
      </c>
      <c r="B7" s="4" t="s">
        <v>1</v>
      </c>
      <c r="C7" s="4">
        <v>195</v>
      </c>
      <c r="F7" s="4">
        <f t="shared" si="0"/>
        <v>0</v>
      </c>
    </row>
    <row r="8" spans="1:8" x14ac:dyDescent="0.25">
      <c r="A8" s="4" t="s">
        <v>8</v>
      </c>
      <c r="B8" s="4" t="s">
        <v>1</v>
      </c>
      <c r="C8" s="4">
        <v>11</v>
      </c>
      <c r="F8" s="4">
        <f t="shared" si="0"/>
        <v>0</v>
      </c>
    </row>
    <row r="9" spans="1:8" x14ac:dyDescent="0.25">
      <c r="A9" s="4" t="s">
        <v>7</v>
      </c>
      <c r="B9" s="4" t="s">
        <v>1</v>
      </c>
      <c r="C9" s="4">
        <v>4</v>
      </c>
      <c r="F9" s="4">
        <f t="shared" si="0"/>
        <v>0</v>
      </c>
    </row>
    <row r="10" spans="1:8" x14ac:dyDescent="0.25">
      <c r="A10" s="4" t="s">
        <v>9</v>
      </c>
      <c r="B10" s="4" t="s">
        <v>5</v>
      </c>
      <c r="C10" s="4">
        <v>5000</v>
      </c>
      <c r="F10" s="4">
        <f t="shared" si="0"/>
        <v>0</v>
      </c>
    </row>
    <row r="11" spans="1:8" x14ac:dyDescent="0.25">
      <c r="A11" s="4" t="s">
        <v>9</v>
      </c>
      <c r="B11" s="4" t="s">
        <v>1</v>
      </c>
      <c r="C11" s="4">
        <v>195</v>
      </c>
      <c r="F11" s="4">
        <f t="shared" si="0"/>
        <v>0</v>
      </c>
    </row>
    <row r="12" spans="1:8" x14ac:dyDescent="0.25">
      <c r="A12" s="4" t="s">
        <v>11</v>
      </c>
      <c r="B12" s="4" t="s">
        <v>1</v>
      </c>
      <c r="C12" s="4">
        <v>11</v>
      </c>
      <c r="F12" s="4">
        <f t="shared" si="0"/>
        <v>0</v>
      </c>
    </row>
    <row r="13" spans="1:8" x14ac:dyDescent="0.25">
      <c r="A13" s="4" t="s">
        <v>10</v>
      </c>
      <c r="B13" s="4" t="s">
        <v>1</v>
      </c>
      <c r="C13" s="4">
        <v>4</v>
      </c>
      <c r="F13" s="4">
        <f t="shared" si="0"/>
        <v>0</v>
      </c>
    </row>
    <row r="14" spans="1:8" x14ac:dyDescent="0.25">
      <c r="A14" s="4" t="s">
        <v>57</v>
      </c>
      <c r="B14" s="4" t="s">
        <v>5</v>
      </c>
      <c r="C14" s="4">
        <v>5000</v>
      </c>
      <c r="F14" s="4">
        <f t="shared" si="0"/>
        <v>0</v>
      </c>
    </row>
    <row r="15" spans="1:8" x14ac:dyDescent="0.25">
      <c r="A15" s="4" t="s">
        <v>57</v>
      </c>
      <c r="B15" s="4" t="s">
        <v>1</v>
      </c>
      <c r="C15" s="4">
        <v>195</v>
      </c>
      <c r="F15" s="4">
        <f t="shared" si="0"/>
        <v>0</v>
      </c>
    </row>
    <row r="16" spans="1:8" x14ac:dyDescent="0.25">
      <c r="A16" s="4" t="s">
        <v>58</v>
      </c>
      <c r="B16" s="4" t="s">
        <v>1</v>
      </c>
      <c r="C16" s="4">
        <v>11</v>
      </c>
      <c r="F16" s="4">
        <f t="shared" si="0"/>
        <v>0</v>
      </c>
    </row>
    <row r="17" spans="1:6" x14ac:dyDescent="0.25">
      <c r="A17" s="4" t="s">
        <v>59</v>
      </c>
      <c r="B17" s="4" t="s">
        <v>1</v>
      </c>
      <c r="C17" s="4">
        <v>4</v>
      </c>
      <c r="F17" s="4">
        <f t="shared" si="0"/>
        <v>0</v>
      </c>
    </row>
    <row r="18" spans="1:6" x14ac:dyDescent="0.25">
      <c r="A18" s="4" t="s">
        <v>60</v>
      </c>
      <c r="B18" s="4" t="s">
        <v>5</v>
      </c>
      <c r="C18" s="4">
        <v>5000</v>
      </c>
      <c r="F18" s="4">
        <f t="shared" si="0"/>
        <v>0</v>
      </c>
    </row>
    <row r="19" spans="1:6" x14ac:dyDescent="0.25">
      <c r="A19" s="4" t="s">
        <v>60</v>
      </c>
      <c r="B19" s="4" t="s">
        <v>1</v>
      </c>
      <c r="C19" s="4">
        <v>195</v>
      </c>
      <c r="F19" s="4">
        <f t="shared" si="0"/>
        <v>0</v>
      </c>
    </row>
    <row r="20" spans="1:6" x14ac:dyDescent="0.25">
      <c r="A20" s="4" t="s">
        <v>61</v>
      </c>
      <c r="B20" s="4" t="s">
        <v>1</v>
      </c>
      <c r="C20" s="4">
        <v>11</v>
      </c>
      <c r="F20" s="4">
        <f t="shared" si="0"/>
        <v>0</v>
      </c>
    </row>
    <row r="21" spans="1:6" x14ac:dyDescent="0.25">
      <c r="A21" s="4" t="s">
        <v>62</v>
      </c>
      <c r="B21" s="4" t="s">
        <v>1</v>
      </c>
      <c r="C21" s="4">
        <v>4</v>
      </c>
      <c r="F21" s="4">
        <f t="shared" si="0"/>
        <v>0</v>
      </c>
    </row>
    <row r="22" spans="1:6" x14ac:dyDescent="0.25">
      <c r="A22" s="4" t="s">
        <v>15</v>
      </c>
      <c r="B22" s="4" t="s">
        <v>1</v>
      </c>
      <c r="C22" s="4">
        <v>3</v>
      </c>
      <c r="F22" s="4">
        <f t="shared" si="0"/>
        <v>0</v>
      </c>
    </row>
    <row r="23" spans="1:6" x14ac:dyDescent="0.25">
      <c r="A23" s="10" t="s">
        <v>56</v>
      </c>
      <c r="B23" s="10" t="s">
        <v>39</v>
      </c>
      <c r="C23" s="10">
        <f>F23</f>
        <v>72.037000000000006</v>
      </c>
      <c r="D23" s="10" t="s">
        <v>38</v>
      </c>
      <c r="E23" s="6">
        <v>1000</v>
      </c>
      <c r="F23" s="6">
        <f t="shared" si="0"/>
        <v>72.037000000000006</v>
      </c>
    </row>
    <row r="24" spans="1:6" x14ac:dyDescent="0.25">
      <c r="A24" s="10" t="s">
        <v>47</v>
      </c>
      <c r="B24" s="10" t="s">
        <v>45</v>
      </c>
      <c r="C24" s="10"/>
      <c r="D24" s="10" t="s">
        <v>5</v>
      </c>
      <c r="E24" s="6">
        <v>33000</v>
      </c>
      <c r="F24" s="6">
        <f t="shared" si="0"/>
        <v>29735.40801993266</v>
      </c>
    </row>
    <row r="25" spans="1:6" x14ac:dyDescent="0.25">
      <c r="A25" s="4" t="s">
        <v>27</v>
      </c>
      <c r="B25" s="4" t="s">
        <v>20</v>
      </c>
      <c r="C25" s="8">
        <v>100</v>
      </c>
      <c r="F25" s="4">
        <f t="shared" si="0"/>
        <v>0</v>
      </c>
    </row>
    <row r="26" spans="1:6" x14ac:dyDescent="0.25">
      <c r="A26" s="4" t="s">
        <v>66</v>
      </c>
      <c r="B26" s="4" t="s">
        <v>36</v>
      </c>
      <c r="C26" s="4">
        <v>31</v>
      </c>
      <c r="F26" s="4">
        <f t="shared" si="0"/>
        <v>0</v>
      </c>
    </row>
    <row r="27" spans="1:6" x14ac:dyDescent="0.25">
      <c r="A27" s="4" t="s">
        <v>2</v>
      </c>
      <c r="B27" s="4" t="s">
        <v>3</v>
      </c>
      <c r="C27" s="4">
        <v>80</v>
      </c>
      <c r="F27" s="4">
        <f t="shared" si="0"/>
        <v>0</v>
      </c>
    </row>
    <row r="28" spans="1:6" x14ac:dyDescent="0.25">
      <c r="A28" s="4" t="s">
        <v>37</v>
      </c>
      <c r="B28" s="4" t="s">
        <v>38</v>
      </c>
      <c r="C28" s="4">
        <v>70</v>
      </c>
      <c r="F28" s="4">
        <f t="shared" si="0"/>
        <v>0</v>
      </c>
    </row>
    <row r="29" spans="1:6" x14ac:dyDescent="0.25">
      <c r="A29" s="4" t="s">
        <v>44</v>
      </c>
      <c r="B29" s="4" t="s">
        <v>1</v>
      </c>
      <c r="C29" s="4">
        <v>4.4999999999999999E-4</v>
      </c>
      <c r="F29" s="4">
        <f t="shared" si="0"/>
        <v>0</v>
      </c>
    </row>
    <row r="30" spans="1:6" x14ac:dyDescent="0.25">
      <c r="A30" s="4" t="s">
        <v>44</v>
      </c>
      <c r="B30" s="4" t="s">
        <v>1</v>
      </c>
      <c r="C30" s="4">
        <v>4.4999999999999999E-4</v>
      </c>
      <c r="F30" s="4">
        <f t="shared" si="0"/>
        <v>0</v>
      </c>
    </row>
    <row r="31" spans="1:6" x14ac:dyDescent="0.25">
      <c r="A31" s="4" t="s">
        <v>44</v>
      </c>
      <c r="B31" s="4" t="s">
        <v>1</v>
      </c>
      <c r="C31" s="4">
        <v>4.4999999999999999E-4</v>
      </c>
      <c r="F31" s="4">
        <f t="shared" si="0"/>
        <v>0</v>
      </c>
    </row>
    <row r="32" spans="1:6" x14ac:dyDescent="0.25">
      <c r="A32" s="4" t="s">
        <v>44</v>
      </c>
      <c r="B32" s="4" t="s">
        <v>1</v>
      </c>
      <c r="C32" s="4">
        <v>4.4999999999999999E-4</v>
      </c>
      <c r="F32" s="4">
        <f t="shared" si="0"/>
        <v>0</v>
      </c>
    </row>
    <row r="33" spans="1:6" x14ac:dyDescent="0.25">
      <c r="A33" s="4" t="s">
        <v>23</v>
      </c>
      <c r="B33" s="4" t="s">
        <v>22</v>
      </c>
      <c r="C33" s="4">
        <v>2000</v>
      </c>
      <c r="F33" s="4">
        <f t="shared" si="0"/>
        <v>0</v>
      </c>
    </row>
    <row r="34" spans="1:6" x14ac:dyDescent="0.25">
      <c r="A34" s="4" t="s">
        <v>23</v>
      </c>
      <c r="B34" s="4" t="s">
        <v>21</v>
      </c>
      <c r="C34" s="4">
        <v>3000</v>
      </c>
      <c r="F34" s="4">
        <f t="shared" ref="F34:F65" si="1">SUMIFS(C:C,B:B,D34)</f>
        <v>0</v>
      </c>
    </row>
    <row r="35" spans="1:6" x14ac:dyDescent="0.25">
      <c r="A35" s="4" t="s">
        <v>23</v>
      </c>
      <c r="B35" s="4" t="s">
        <v>20</v>
      </c>
      <c r="C35" s="4">
        <v>1000</v>
      </c>
      <c r="F35" s="4">
        <f t="shared" si="1"/>
        <v>0</v>
      </c>
    </row>
    <row r="36" spans="1:6" x14ac:dyDescent="0.25">
      <c r="A36" s="4" t="s">
        <v>23</v>
      </c>
      <c r="B36" s="4" t="s">
        <v>19</v>
      </c>
      <c r="C36" s="4">
        <v>4000</v>
      </c>
      <c r="F36" s="4">
        <f t="shared" si="1"/>
        <v>0</v>
      </c>
    </row>
    <row r="37" spans="1:6" x14ac:dyDescent="0.25">
      <c r="A37" s="4" t="s">
        <v>65</v>
      </c>
      <c r="B37" s="4" t="s">
        <v>34</v>
      </c>
      <c r="C37" s="4">
        <f>460+750</f>
        <v>1210</v>
      </c>
      <c r="F37" s="4">
        <f t="shared" si="1"/>
        <v>0</v>
      </c>
    </row>
    <row r="38" spans="1:6" x14ac:dyDescent="0.25">
      <c r="A38" s="4" t="s">
        <v>65</v>
      </c>
      <c r="B38" s="4" t="s">
        <v>35</v>
      </c>
      <c r="C38" s="4">
        <v>80</v>
      </c>
      <c r="F38" s="4">
        <f t="shared" si="1"/>
        <v>0</v>
      </c>
    </row>
    <row r="39" spans="1:6" x14ac:dyDescent="0.25">
      <c r="A39" s="4" t="s">
        <v>65</v>
      </c>
      <c r="B39" s="4" t="s">
        <v>36</v>
      </c>
      <c r="C39" s="4">
        <v>330</v>
      </c>
      <c r="F39" s="4">
        <f t="shared" si="1"/>
        <v>0</v>
      </c>
    </row>
    <row r="40" spans="1:6" x14ac:dyDescent="0.25">
      <c r="A40" s="4" t="s">
        <v>17</v>
      </c>
      <c r="B40" s="4" t="s">
        <v>5</v>
      </c>
      <c r="C40" s="4">
        <f>1.2*(F40*5/12)</f>
        <v>2000</v>
      </c>
      <c r="D40" s="4" t="s">
        <v>19</v>
      </c>
      <c r="E40" s="5">
        <v>4000</v>
      </c>
      <c r="F40" s="5">
        <f t="shared" si="1"/>
        <v>4000</v>
      </c>
    </row>
    <row r="41" spans="1:6" x14ac:dyDescent="0.25">
      <c r="A41" s="4" t="s">
        <v>17</v>
      </c>
      <c r="B41" s="4" t="s">
        <v>5</v>
      </c>
      <c r="C41" s="4">
        <f>1.2*(F41*3.3/12)</f>
        <v>1442.9909999999998</v>
      </c>
      <c r="D41" s="4" t="s">
        <v>20</v>
      </c>
      <c r="E41" s="5">
        <v>4000</v>
      </c>
      <c r="F41" s="5">
        <f t="shared" si="1"/>
        <v>4372.7</v>
      </c>
    </row>
    <row r="42" spans="1:6" x14ac:dyDescent="0.25">
      <c r="A42" s="4" t="s">
        <v>17</v>
      </c>
      <c r="B42" s="4" t="s">
        <v>5</v>
      </c>
      <c r="C42" s="4">
        <f>1.2*(F42*1.8/12)</f>
        <v>367.56935999999996</v>
      </c>
      <c r="D42" s="4" t="s">
        <v>22</v>
      </c>
      <c r="E42" s="6">
        <v>4000</v>
      </c>
      <c r="F42" s="6">
        <f t="shared" si="1"/>
        <v>2042.0519999999997</v>
      </c>
    </row>
    <row r="43" spans="1:6" x14ac:dyDescent="0.25">
      <c r="A43" s="4" t="s">
        <v>17</v>
      </c>
      <c r="B43" s="4" t="s">
        <v>5</v>
      </c>
      <c r="C43" s="4">
        <f>1.2*(F43*1.8/12)</f>
        <v>668.69999999999993</v>
      </c>
      <c r="D43" s="4" t="s">
        <v>21</v>
      </c>
      <c r="E43" s="6">
        <v>4000</v>
      </c>
      <c r="F43" s="6">
        <f t="shared" si="1"/>
        <v>3715</v>
      </c>
    </row>
    <row r="44" spans="1:6" x14ac:dyDescent="0.25">
      <c r="A44" s="4" t="s">
        <v>17</v>
      </c>
      <c r="B44" s="4" t="s">
        <v>5</v>
      </c>
      <c r="C44" s="4">
        <v>6</v>
      </c>
      <c r="F44" s="4">
        <f t="shared" si="1"/>
        <v>0</v>
      </c>
    </row>
    <row r="45" spans="1:6" x14ac:dyDescent="0.25">
      <c r="A45" s="4" t="s">
        <v>49</v>
      </c>
      <c r="B45" s="4" t="s">
        <v>6</v>
      </c>
      <c r="C45" s="4">
        <f>1.15*(F45*1.2/3.3)</f>
        <v>505.99999999999994</v>
      </c>
      <c r="D45" s="4" t="s">
        <v>34</v>
      </c>
      <c r="E45" s="6">
        <v>2000</v>
      </c>
      <c r="F45" s="6">
        <f t="shared" si="1"/>
        <v>1210</v>
      </c>
    </row>
    <row r="46" spans="1:6" x14ac:dyDescent="0.25">
      <c r="A46" s="4" t="s">
        <v>49</v>
      </c>
      <c r="B46" s="4" t="s">
        <v>6</v>
      </c>
      <c r="C46" s="4">
        <f>1.15*(F46*2.5/3.3)</f>
        <v>314.50757575757575</v>
      </c>
      <c r="D46" s="4" t="s">
        <v>36</v>
      </c>
      <c r="E46" s="6">
        <v>2000</v>
      </c>
      <c r="F46" s="6">
        <f t="shared" si="1"/>
        <v>361</v>
      </c>
    </row>
    <row r="47" spans="1:6" x14ac:dyDescent="0.25">
      <c r="A47" s="4" t="s">
        <v>49</v>
      </c>
      <c r="B47" s="4" t="s">
        <v>1</v>
      </c>
      <c r="C47" s="4">
        <f>1.15*(F47*1.2/3.3)</f>
        <v>505.99999999999994</v>
      </c>
      <c r="D47" s="4" t="s">
        <v>34</v>
      </c>
      <c r="E47" s="6">
        <v>2000</v>
      </c>
      <c r="F47" s="6">
        <f t="shared" si="1"/>
        <v>1210</v>
      </c>
    </row>
    <row r="48" spans="1:6" x14ac:dyDescent="0.25">
      <c r="A48" s="4" t="s">
        <v>49</v>
      </c>
      <c r="B48" s="4" t="s">
        <v>1</v>
      </c>
      <c r="C48" s="4">
        <f>1.15*(F48*2.5/3.3)</f>
        <v>314.50757575757575</v>
      </c>
      <c r="D48" s="4" t="s">
        <v>36</v>
      </c>
      <c r="E48" s="6">
        <v>2000</v>
      </c>
      <c r="F48" s="6">
        <f t="shared" si="1"/>
        <v>361</v>
      </c>
    </row>
    <row r="49" spans="1:6" x14ac:dyDescent="0.25">
      <c r="A49" s="4" t="s">
        <v>42</v>
      </c>
      <c r="B49" s="4" t="s">
        <v>38</v>
      </c>
      <c r="C49" s="4">
        <v>1.2999999999999999E-2</v>
      </c>
      <c r="F49" s="4">
        <f t="shared" si="1"/>
        <v>0</v>
      </c>
    </row>
    <row r="50" spans="1:6" x14ac:dyDescent="0.25">
      <c r="A50" s="4" t="s">
        <v>67</v>
      </c>
      <c r="B50" s="4" t="s">
        <v>1</v>
      </c>
      <c r="C50" s="4">
        <v>0.08</v>
      </c>
      <c r="F50" s="4">
        <f t="shared" si="1"/>
        <v>0</v>
      </c>
    </row>
    <row r="51" spans="1:6" x14ac:dyDescent="0.25">
      <c r="A51" s="4" t="s">
        <v>26</v>
      </c>
      <c r="B51" s="4" t="s">
        <v>20</v>
      </c>
      <c r="C51" s="4">
        <v>1</v>
      </c>
      <c r="F51" s="4">
        <f t="shared" si="1"/>
        <v>0</v>
      </c>
    </row>
    <row r="52" spans="1:6" x14ac:dyDescent="0.25">
      <c r="A52" s="4" t="s">
        <v>32</v>
      </c>
      <c r="B52" s="4" t="s">
        <v>1</v>
      </c>
      <c r="C52" s="9">
        <v>1000</v>
      </c>
      <c r="F52" s="4">
        <f t="shared" si="1"/>
        <v>0</v>
      </c>
    </row>
    <row r="53" spans="1:6" x14ac:dyDescent="0.25">
      <c r="A53" s="4" t="s">
        <v>55</v>
      </c>
      <c r="B53" s="4" t="s">
        <v>22</v>
      </c>
      <c r="C53" s="4">
        <v>14</v>
      </c>
      <c r="F53" s="4">
        <f t="shared" si="1"/>
        <v>0</v>
      </c>
    </row>
    <row r="54" spans="1:6" x14ac:dyDescent="0.25">
      <c r="A54" s="4" t="s">
        <v>55</v>
      </c>
      <c r="B54" s="4" t="s">
        <v>22</v>
      </c>
      <c r="C54" s="4">
        <v>14</v>
      </c>
      <c r="F54" s="4">
        <f t="shared" si="1"/>
        <v>0</v>
      </c>
    </row>
    <row r="55" spans="1:6" x14ac:dyDescent="0.25">
      <c r="A55" s="4" t="s">
        <v>55</v>
      </c>
      <c r="B55" s="4" t="s">
        <v>22</v>
      </c>
      <c r="C55" s="4">
        <v>14</v>
      </c>
      <c r="F55" s="4">
        <f t="shared" si="1"/>
        <v>0</v>
      </c>
    </row>
    <row r="56" spans="1:6" x14ac:dyDescent="0.25">
      <c r="A56" s="10" t="s">
        <v>46</v>
      </c>
      <c r="B56" s="10" t="s">
        <v>45</v>
      </c>
      <c r="C56" s="10"/>
      <c r="D56" s="10" t="s">
        <v>1</v>
      </c>
      <c r="E56" s="6">
        <v>3600</v>
      </c>
      <c r="F56" s="6">
        <f t="shared" si="1"/>
        <v>2953.7018757575765</v>
      </c>
    </row>
    <row r="57" spans="1:6" x14ac:dyDescent="0.25">
      <c r="A57" s="10" t="s">
        <v>46</v>
      </c>
      <c r="B57" s="10" t="s">
        <v>45</v>
      </c>
      <c r="C57" s="10"/>
      <c r="D57" s="10" t="s">
        <v>3</v>
      </c>
      <c r="E57" s="6">
        <v>150</v>
      </c>
      <c r="F57" s="6">
        <f t="shared" si="1"/>
        <v>80</v>
      </c>
    </row>
    <row r="58" spans="1:6" x14ac:dyDescent="0.25">
      <c r="A58" s="4" t="s">
        <v>64</v>
      </c>
      <c r="B58" s="4" t="s">
        <v>5</v>
      </c>
      <c r="C58" s="4">
        <f>(1/0.99)*(F58*3.3/12)</f>
        <v>250.14765993265991</v>
      </c>
      <c r="D58" s="4" t="s">
        <v>6</v>
      </c>
      <c r="E58" s="6">
        <v>6000</v>
      </c>
      <c r="F58" s="6">
        <f t="shared" si="1"/>
        <v>900.53157575757564</v>
      </c>
    </row>
    <row r="59" spans="1:6" x14ac:dyDescent="0.25">
      <c r="A59" s="4" t="s">
        <v>12</v>
      </c>
      <c r="B59" s="4" t="s">
        <v>5</v>
      </c>
      <c r="C59" s="4">
        <v>5000</v>
      </c>
      <c r="F59" s="4">
        <f t="shared" si="1"/>
        <v>0</v>
      </c>
    </row>
    <row r="60" spans="1:6" x14ac:dyDescent="0.25">
      <c r="A60" s="4" t="s">
        <v>12</v>
      </c>
      <c r="B60" s="4" t="s">
        <v>1</v>
      </c>
      <c r="C60" s="4">
        <v>195</v>
      </c>
      <c r="F60" s="4">
        <f t="shared" si="1"/>
        <v>0</v>
      </c>
    </row>
    <row r="61" spans="1:6" x14ac:dyDescent="0.25">
      <c r="A61" s="4" t="s">
        <v>14</v>
      </c>
      <c r="B61" s="4" t="s">
        <v>1</v>
      </c>
      <c r="C61" s="4">
        <v>11</v>
      </c>
      <c r="F61" s="4">
        <f t="shared" si="1"/>
        <v>0</v>
      </c>
    </row>
    <row r="62" spans="1:6" x14ac:dyDescent="0.25">
      <c r="A62" s="4" t="s">
        <v>13</v>
      </c>
      <c r="B62" s="4" t="s">
        <v>1</v>
      </c>
      <c r="C62" s="4">
        <v>4</v>
      </c>
      <c r="F62" s="4">
        <f t="shared" si="1"/>
        <v>0</v>
      </c>
    </row>
    <row r="63" spans="1:6" x14ac:dyDescent="0.25">
      <c r="A63" s="7" t="s">
        <v>30</v>
      </c>
      <c r="B63" s="4" t="s">
        <v>22</v>
      </c>
      <c r="C63" s="4">
        <v>1.2999999999999999E-2</v>
      </c>
      <c r="F63" s="4">
        <f t="shared" si="1"/>
        <v>0</v>
      </c>
    </row>
    <row r="64" spans="1:6" x14ac:dyDescent="0.25">
      <c r="A64" s="7" t="s">
        <v>30</v>
      </c>
      <c r="B64" s="4" t="s">
        <v>22</v>
      </c>
      <c r="C64" s="4">
        <v>1.2999999999999999E-2</v>
      </c>
      <c r="F64" s="4">
        <f t="shared" si="1"/>
        <v>0</v>
      </c>
    </row>
    <row r="65" spans="1:6" x14ac:dyDescent="0.25">
      <c r="A65" s="4" t="s">
        <v>30</v>
      </c>
      <c r="B65" s="4" t="s">
        <v>22</v>
      </c>
      <c r="C65" s="4">
        <v>1.2999999999999999E-2</v>
      </c>
      <c r="F65" s="4">
        <f t="shared" si="1"/>
        <v>0</v>
      </c>
    </row>
    <row r="66" spans="1:6" x14ac:dyDescent="0.25">
      <c r="A66" s="7" t="s">
        <v>30</v>
      </c>
      <c r="B66" s="4" t="s">
        <v>1</v>
      </c>
      <c r="C66" s="4">
        <v>1.2999999999999999E-2</v>
      </c>
      <c r="F66" s="4">
        <f t="shared" ref="F66:F86" si="2">SUMIFS(C:C,B:B,D66)</f>
        <v>0</v>
      </c>
    </row>
    <row r="67" spans="1:6" x14ac:dyDescent="0.25">
      <c r="A67" s="4" t="s">
        <v>30</v>
      </c>
      <c r="B67" s="4" t="s">
        <v>22</v>
      </c>
      <c r="C67" s="4">
        <v>1.2999999999999999E-2</v>
      </c>
      <c r="F67" s="4">
        <f t="shared" si="2"/>
        <v>0</v>
      </c>
    </row>
    <row r="68" spans="1:6" x14ac:dyDescent="0.25">
      <c r="A68" s="7" t="s">
        <v>30</v>
      </c>
      <c r="B68" s="4" t="s">
        <v>1</v>
      </c>
      <c r="C68" s="4">
        <v>1.2999999999999999E-2</v>
      </c>
      <c r="F68" s="4">
        <f t="shared" si="2"/>
        <v>0</v>
      </c>
    </row>
    <row r="69" spans="1:6" x14ac:dyDescent="0.25">
      <c r="A69" s="7" t="s">
        <v>30</v>
      </c>
      <c r="B69" s="4" t="s">
        <v>1</v>
      </c>
      <c r="C69" s="4">
        <v>1.2999999999999999E-2</v>
      </c>
      <c r="F69" s="4">
        <f t="shared" si="2"/>
        <v>0</v>
      </c>
    </row>
    <row r="70" spans="1:6" x14ac:dyDescent="0.25">
      <c r="A70" s="4" t="s">
        <v>30</v>
      </c>
      <c r="B70" s="4" t="s">
        <v>1</v>
      </c>
      <c r="C70" s="4">
        <v>1.2999999999999999E-2</v>
      </c>
      <c r="F70" s="4">
        <f t="shared" si="2"/>
        <v>0</v>
      </c>
    </row>
    <row r="71" spans="1:6" x14ac:dyDescent="0.25">
      <c r="A71" s="4" t="s">
        <v>0</v>
      </c>
      <c r="B71" s="4" t="s">
        <v>1</v>
      </c>
      <c r="C71" s="4">
        <v>0.01</v>
      </c>
      <c r="F71" s="4">
        <f t="shared" si="2"/>
        <v>0</v>
      </c>
    </row>
    <row r="72" spans="1:6" x14ac:dyDescent="0.25">
      <c r="A72" s="4" t="s">
        <v>0</v>
      </c>
      <c r="B72" s="4" t="s">
        <v>1</v>
      </c>
      <c r="C72" s="4">
        <v>0.01</v>
      </c>
      <c r="F72" s="4">
        <f t="shared" si="2"/>
        <v>0</v>
      </c>
    </row>
    <row r="73" spans="1:6" x14ac:dyDescent="0.25">
      <c r="A73" s="4" t="s">
        <v>68</v>
      </c>
      <c r="B73" s="4" t="s">
        <v>1</v>
      </c>
      <c r="C73" s="4">
        <v>0.01</v>
      </c>
      <c r="F73" s="4">
        <f t="shared" si="2"/>
        <v>0</v>
      </c>
    </row>
    <row r="74" spans="1:6" x14ac:dyDescent="0.25">
      <c r="A74" s="4" t="s">
        <v>68</v>
      </c>
      <c r="B74" s="4" t="s">
        <v>38</v>
      </c>
      <c r="C74" s="4">
        <v>0.01</v>
      </c>
      <c r="F74" s="4">
        <f t="shared" si="2"/>
        <v>0</v>
      </c>
    </row>
    <row r="75" spans="1:6" x14ac:dyDescent="0.25">
      <c r="A75" s="4" t="s">
        <v>68</v>
      </c>
      <c r="B75" s="4" t="s">
        <v>35</v>
      </c>
      <c r="C75" s="4">
        <v>0.01</v>
      </c>
      <c r="F75" s="4">
        <f t="shared" si="2"/>
        <v>0</v>
      </c>
    </row>
    <row r="76" spans="1:6" x14ac:dyDescent="0.25">
      <c r="A76" s="4" t="s">
        <v>24</v>
      </c>
      <c r="B76" s="4" t="s">
        <v>20</v>
      </c>
      <c r="C76" s="8">
        <v>3000</v>
      </c>
      <c r="F76" s="4">
        <f t="shared" si="2"/>
        <v>0</v>
      </c>
    </row>
    <row r="77" spans="1:6" x14ac:dyDescent="0.25">
      <c r="A77" s="4" t="s">
        <v>25</v>
      </c>
      <c r="B77" s="4" t="s">
        <v>20</v>
      </c>
      <c r="C77" s="4">
        <v>1.7</v>
      </c>
      <c r="F77" s="4">
        <f t="shared" si="2"/>
        <v>0</v>
      </c>
    </row>
    <row r="78" spans="1:6" x14ac:dyDescent="0.25">
      <c r="A78" s="4" t="s">
        <v>16</v>
      </c>
      <c r="B78" s="4" t="s">
        <v>1</v>
      </c>
      <c r="C78" s="4">
        <v>1E-3</v>
      </c>
      <c r="F78" s="4">
        <f t="shared" si="2"/>
        <v>0</v>
      </c>
    </row>
    <row r="79" spans="1:6" x14ac:dyDescent="0.25">
      <c r="A79" s="4" t="s">
        <v>16</v>
      </c>
      <c r="B79" s="4" t="s">
        <v>1</v>
      </c>
      <c r="C79" s="4">
        <v>1E-3</v>
      </c>
      <c r="F79" s="4">
        <f t="shared" si="2"/>
        <v>0</v>
      </c>
    </row>
    <row r="80" spans="1:6" x14ac:dyDescent="0.25">
      <c r="A80" s="4" t="s">
        <v>16</v>
      </c>
      <c r="B80" s="4" t="s">
        <v>1</v>
      </c>
      <c r="C80" s="4">
        <v>1E-3</v>
      </c>
      <c r="F80" s="4">
        <f t="shared" si="2"/>
        <v>0</v>
      </c>
    </row>
    <row r="81" spans="1:6" x14ac:dyDescent="0.25">
      <c r="A81" s="4" t="s">
        <v>16</v>
      </c>
      <c r="B81" s="4" t="s">
        <v>1</v>
      </c>
      <c r="C81" s="4">
        <v>1E-3</v>
      </c>
      <c r="F81" s="4">
        <f t="shared" si="2"/>
        <v>0</v>
      </c>
    </row>
    <row r="82" spans="1:6" x14ac:dyDescent="0.25">
      <c r="A82" s="4" t="s">
        <v>43</v>
      </c>
      <c r="B82" s="4" t="s">
        <v>1</v>
      </c>
      <c r="C82" s="4">
        <v>2.5000000000000001E-3</v>
      </c>
      <c r="F82" s="4">
        <f t="shared" si="2"/>
        <v>0</v>
      </c>
    </row>
    <row r="83" spans="1:6" x14ac:dyDescent="0.25">
      <c r="A83" s="4" t="s">
        <v>41</v>
      </c>
      <c r="B83" s="4" t="s">
        <v>35</v>
      </c>
      <c r="C83" s="4">
        <v>1.4E-2</v>
      </c>
      <c r="F83" s="4">
        <f t="shared" si="2"/>
        <v>0</v>
      </c>
    </row>
    <row r="84" spans="1:6" x14ac:dyDescent="0.25">
      <c r="A84" s="4" t="s">
        <v>41</v>
      </c>
      <c r="B84" s="4" t="s">
        <v>38</v>
      </c>
      <c r="C84" s="4">
        <v>1.4E-2</v>
      </c>
      <c r="F84" s="4">
        <f t="shared" si="2"/>
        <v>0</v>
      </c>
    </row>
    <row r="85" spans="1:6" x14ac:dyDescent="0.25">
      <c r="A85" s="4" t="s">
        <v>31</v>
      </c>
      <c r="B85" s="4" t="s">
        <v>21</v>
      </c>
      <c r="C85" s="4">
        <v>715</v>
      </c>
      <c r="F85" s="4">
        <f t="shared" si="2"/>
        <v>0</v>
      </c>
    </row>
    <row r="86" spans="1:6" x14ac:dyDescent="0.25">
      <c r="A86" s="4" t="s">
        <v>31</v>
      </c>
      <c r="B86" s="4" t="s">
        <v>20</v>
      </c>
      <c r="C86" s="4">
        <v>190</v>
      </c>
      <c r="F86" s="4">
        <f t="shared" si="2"/>
        <v>0</v>
      </c>
    </row>
  </sheetData>
  <autoFilter ref="A1:F86" xr:uid="{00000000-0001-0000-0000-000000000000}">
    <sortState xmlns:xlrd2="http://schemas.microsoft.com/office/spreadsheetml/2017/richdata2" ref="A2:F86">
      <sortCondition ref="A1:A86"/>
    </sortState>
  </autoFilter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rowBreaks count="1" manualBreakCount="1">
    <brk id="3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Schmerbeck</dc:creator>
  <cp:lastModifiedBy>Carsten Schmerbeck</cp:lastModifiedBy>
  <cp:lastPrinted>2022-08-28T15:50:50Z</cp:lastPrinted>
  <dcterms:created xsi:type="dcterms:W3CDTF">2015-06-05T18:19:34Z</dcterms:created>
  <dcterms:modified xsi:type="dcterms:W3CDTF">2022-09-18T09:27:59Z</dcterms:modified>
</cp:coreProperties>
</file>