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\hrs_環境証明書\40_試験\"/>
    </mc:Choice>
  </mc:AlternateContent>
  <xr:revisionPtr revIDLastSave="0" documentId="13_ncr:1_{4C0B185D-49C1-4C07-8F35-8A502CF19717}" xr6:coauthVersionLast="47" xr6:coauthVersionMax="47" xr10:uidLastSave="{00000000-0000-0000-0000-000000000000}"/>
  <bookViews>
    <workbookView xWindow="7560" yWindow="0" windowWidth="21240" windowHeight="15585" tabRatio="769" activeTab="1" xr2:uid="{00000000-000D-0000-FFFF-FFFF00000000}"/>
  </bookViews>
  <sheets>
    <sheet name="指標" sheetId="26" r:id="rId1"/>
    <sheet name="単体試験仕様書兼結果報告書" sheetId="22" r:id="rId2"/>
    <sheet name="エビデンス" sheetId="78" r:id="rId3"/>
  </sheets>
  <definedNames>
    <definedName name="_xlnm._FilterDatabase" localSheetId="1" hidden="1">単体試験仕様書兼結果報告書!$A$14:$V$18</definedName>
    <definedName name="_xlnm.Print_Area" localSheetId="1">単体試験仕様書兼結果報告書!$A$1:$S$28</definedName>
    <definedName name="チェック対象">指標!$L$3:$L$5</definedName>
    <definedName name="係数修正">指標!$D$9</definedName>
    <definedName name="係数新規">指標!$D$8</definedName>
    <definedName name="係数流用">指標!$D$10</definedName>
    <definedName name="誤り件数">指標!$C$6</definedName>
    <definedName name="試験密度">指標!$C$4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5" i="22" l="1"/>
  <c r="F234" i="22" l="1"/>
  <c r="F233" i="22"/>
  <c r="F232" i="22"/>
  <c r="F231" i="22"/>
  <c r="F230" i="22"/>
  <c r="F229" i="22"/>
  <c r="B243" i="22" l="1"/>
  <c r="B242" i="22"/>
  <c r="B241" i="22"/>
  <c r="B240" i="22"/>
  <c r="B239" i="22"/>
  <c r="B238" i="22"/>
  <c r="B234" i="22"/>
  <c r="B233" i="22"/>
  <c r="B232" i="22"/>
  <c r="B231" i="22"/>
  <c r="B230" i="22"/>
  <c r="B229" i="22"/>
  <c r="B228" i="22"/>
  <c r="B227" i="22"/>
  <c r="B237" i="22"/>
  <c r="B236" i="22"/>
  <c r="B226" i="22"/>
  <c r="B225" i="22"/>
  <c r="B224" i="22"/>
  <c r="B223" i="22"/>
  <c r="B222" i="22"/>
  <c r="B221" i="22"/>
  <c r="B220" i="22"/>
  <c r="B219" i="22"/>
  <c r="B218" i="22"/>
  <c r="B217" i="22"/>
  <c r="B216" i="22"/>
  <c r="B215" i="22"/>
  <c r="B214" i="22"/>
  <c r="B213" i="22"/>
  <c r="B212" i="22"/>
  <c r="B211" i="22"/>
  <c r="B210" i="22"/>
  <c r="B209" i="22"/>
  <c r="B208" i="22"/>
  <c r="B207" i="22"/>
  <c r="B206" i="22"/>
  <c r="B205" i="22"/>
  <c r="B204" i="22"/>
  <c r="B203" i="22"/>
  <c r="B202" i="22"/>
  <c r="B201" i="22"/>
  <c r="B200" i="22" l="1"/>
  <c r="B199" i="22"/>
  <c r="B198" i="22"/>
  <c r="B197" i="22"/>
  <c r="B196" i="22"/>
  <c r="B195" i="22"/>
  <c r="B194" i="22" l="1"/>
  <c r="B193" i="22"/>
  <c r="B192" i="22"/>
  <c r="B191" i="22"/>
  <c r="B190" i="22" l="1"/>
  <c r="B189" i="22"/>
  <c r="B188" i="22"/>
  <c r="B187" i="22"/>
  <c r="B186" i="22"/>
  <c r="B185" i="22"/>
  <c r="F177" i="22" l="1"/>
  <c r="F176" i="22"/>
  <c r="F152" i="22"/>
  <c r="F151" i="22"/>
  <c r="B184" i="22"/>
  <c r="B183" i="22"/>
  <c r="B182" i="22"/>
  <c r="B181" i="22"/>
  <c r="B180" i="22"/>
  <c r="B179" i="22"/>
  <c r="B178" i="22"/>
  <c r="B177" i="22"/>
  <c r="B176" i="22"/>
  <c r="B175" i="22"/>
  <c r="B174" i="22"/>
  <c r="B173" i="22"/>
  <c r="B172" i="22"/>
  <c r="B171" i="22"/>
  <c r="B170" i="22"/>
  <c r="B169" i="22"/>
  <c r="B168" i="22"/>
  <c r="B167" i="22"/>
  <c r="B166" i="22"/>
  <c r="B165" i="22"/>
  <c r="B164" i="22"/>
  <c r="B163" i="22"/>
  <c r="B162" i="22"/>
  <c r="B161" i="22"/>
  <c r="B160" i="22"/>
  <c r="B159" i="22"/>
  <c r="B158" i="22"/>
  <c r="B157" i="22"/>
  <c r="B156" i="22"/>
  <c r="B155" i="22"/>
  <c r="B154" i="22"/>
  <c r="B153" i="22"/>
  <c r="B152" i="22"/>
  <c r="B151" i="22"/>
  <c r="B150" i="22"/>
  <c r="B149" i="22"/>
  <c r="B131" i="22" l="1"/>
  <c r="B132" i="22"/>
  <c r="B141" i="22" l="1"/>
  <c r="B140" i="22"/>
  <c r="B139" i="22"/>
  <c r="B148" i="22" l="1"/>
  <c r="B147" i="22"/>
  <c r="B146" i="22"/>
  <c r="B145" i="22"/>
  <c r="B144" i="22"/>
  <c r="B143" i="22"/>
  <c r="B142" i="22"/>
  <c r="B138" i="22"/>
  <c r="B137" i="22"/>
  <c r="B136" i="22"/>
  <c r="B135" i="22"/>
  <c r="B134" i="22"/>
  <c r="B133" i="22"/>
  <c r="B130" i="22"/>
  <c r="B129" i="22"/>
  <c r="B128" i="22"/>
  <c r="B103" i="22"/>
  <c r="B102" i="22"/>
  <c r="B101" i="22"/>
  <c r="B98" i="22"/>
  <c r="B100" i="22"/>
  <c r="B99" i="22"/>
  <c r="B97" i="22"/>
  <c r="B93" i="22" l="1"/>
  <c r="B92" i="22"/>
  <c r="B91" i="22"/>
  <c r="B90" i="22"/>
  <c r="B89" i="22"/>
  <c r="B127" i="22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96" i="22"/>
  <c r="B95" i="22"/>
  <c r="B94" i="22"/>
  <c r="B88" i="22"/>
  <c r="B87" i="22"/>
  <c r="B86" i="22"/>
  <c r="B85" i="22" l="1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41" i="22"/>
  <c r="F46" i="22"/>
  <c r="F47" i="22"/>
  <c r="F48" i="22"/>
  <c r="F49" i="22"/>
  <c r="F50" i="22"/>
  <c r="F51" i="22"/>
  <c r="F52" i="22"/>
  <c r="F45" i="22" l="1"/>
  <c r="F44" i="22"/>
  <c r="B52" i="22"/>
  <c r="B51" i="22"/>
  <c r="B50" i="22"/>
  <c r="B38" i="22"/>
  <c r="B37" i="22"/>
  <c r="B36" i="22"/>
  <c r="B35" i="22"/>
  <c r="B33" i="22"/>
  <c r="B32" i="22"/>
  <c r="B31" i="22"/>
  <c r="B30" i="22"/>
  <c r="B23" i="22"/>
  <c r="F28" i="22"/>
  <c r="F27" i="22"/>
  <c r="F26" i="22"/>
  <c r="F25" i="22"/>
  <c r="F24" i="22"/>
  <c r="J11" i="22" l="1"/>
  <c r="B49" i="22"/>
  <c r="B48" i="22"/>
  <c r="B47" i="22"/>
  <c r="B46" i="22"/>
  <c r="B45" i="22"/>
  <c r="B44" i="22"/>
  <c r="B43" i="22"/>
  <c r="B42" i="22"/>
  <c r="B40" i="22"/>
  <c r="B39" i="22"/>
  <c r="B34" i="22"/>
  <c r="B29" i="22"/>
  <c r="B28" i="22"/>
  <c r="B27" i="22"/>
  <c r="B26" i="22"/>
  <c r="B25" i="22"/>
  <c r="B24" i="22"/>
  <c r="B22" i="22"/>
  <c r="B21" i="22"/>
  <c r="B20" i="22"/>
  <c r="B19" i="22"/>
  <c r="B18" i="22"/>
  <c r="B17" i="22"/>
  <c r="B16" i="22"/>
  <c r="Q11" i="22"/>
  <c r="Q10" i="22"/>
  <c r="B15" i="22"/>
  <c r="C4" i="22" l="1"/>
  <c r="C5" i="22" s="1"/>
  <c r="C10" i="22" l="1"/>
  <c r="D10" i="22" s="1"/>
  <c r="C6" i="22"/>
  <c r="C9" i="22"/>
  <c r="D9" i="22" l="1"/>
</calcChain>
</file>

<file path=xl/sharedStrings.xml><?xml version="1.0" encoding="utf-8"?>
<sst xmlns="http://schemas.openxmlformats.org/spreadsheetml/2006/main" count="1021" uniqueCount="413">
  <si>
    <t>原因分析</t>
    <rPh sb="0" eb="2">
      <t>ゲンイン</t>
    </rPh>
    <rPh sb="2" eb="4">
      <t>ブンセキ</t>
    </rPh>
    <phoneticPr fontId="2"/>
  </si>
  <si>
    <t>詳細設計作成者</t>
    <rPh sb="0" eb="2">
      <t>ショウサイ</t>
    </rPh>
    <rPh sb="2" eb="4">
      <t>セッケイ</t>
    </rPh>
    <rPh sb="4" eb="6">
      <t>サクセイ</t>
    </rPh>
    <rPh sb="6" eb="7">
      <t>シャ</t>
    </rPh>
    <phoneticPr fontId="2"/>
  </si>
  <si>
    <t>基本設計誤り・漏れ</t>
    <rPh sb="0" eb="2">
      <t>キホン</t>
    </rPh>
    <rPh sb="2" eb="4">
      <t>セッケイ</t>
    </rPh>
    <rPh sb="4" eb="5">
      <t>アヤマ</t>
    </rPh>
    <rPh sb="7" eb="8">
      <t>モ</t>
    </rPh>
    <phoneticPr fontId="2"/>
  </si>
  <si>
    <t>詳細設計誤り・漏れ</t>
    <rPh sb="0" eb="2">
      <t>ショウサイ</t>
    </rPh>
    <rPh sb="2" eb="4">
      <t>セッケイ</t>
    </rPh>
    <rPh sb="4" eb="5">
      <t>アヤマ</t>
    </rPh>
    <rPh sb="7" eb="8">
      <t>モ</t>
    </rPh>
    <phoneticPr fontId="2"/>
  </si>
  <si>
    <t>単体試験作成者</t>
    <rPh sb="0" eb="2">
      <t>タンタイ</t>
    </rPh>
    <rPh sb="2" eb="4">
      <t>シケン</t>
    </rPh>
    <rPh sb="4" eb="6">
      <t>サクセイ</t>
    </rPh>
    <rPh sb="6" eb="7">
      <t>シャ</t>
    </rPh>
    <phoneticPr fontId="2"/>
  </si>
  <si>
    <t>DB設計誤り・漏れ</t>
    <rPh sb="2" eb="4">
      <t>セッケイ</t>
    </rPh>
    <rPh sb="4" eb="5">
      <t>アヤマ</t>
    </rPh>
    <rPh sb="7" eb="8">
      <t>モ</t>
    </rPh>
    <phoneticPr fontId="2"/>
  </si>
  <si>
    <t>計画コーディングStep数</t>
    <rPh sb="0" eb="2">
      <t>ケイカク</t>
    </rPh>
    <rPh sb="12" eb="13">
      <t>スウ</t>
    </rPh>
    <phoneticPr fontId="2"/>
  </si>
  <si>
    <t>(STEP)</t>
    <phoneticPr fontId="2"/>
  </si>
  <si>
    <t>単純ミス</t>
    <rPh sb="0" eb="2">
      <t>タンジュン</t>
    </rPh>
    <phoneticPr fontId="2"/>
  </si>
  <si>
    <t>単体試験実施予定日</t>
    <rPh sb="0" eb="2">
      <t>タンタイ</t>
    </rPh>
    <rPh sb="2" eb="4">
      <t>シケン</t>
    </rPh>
    <rPh sb="4" eb="6">
      <t>ジッシ</t>
    </rPh>
    <rPh sb="6" eb="9">
      <t>ヨテイビ</t>
    </rPh>
    <phoneticPr fontId="2"/>
  </si>
  <si>
    <t>~</t>
    <phoneticPr fontId="2"/>
  </si>
  <si>
    <t>限界値・処理ミス</t>
    <rPh sb="0" eb="2">
      <t>ゲンカイ</t>
    </rPh>
    <rPh sb="2" eb="3">
      <t>チ</t>
    </rPh>
    <rPh sb="4" eb="6">
      <t>ショリ</t>
    </rPh>
    <phoneticPr fontId="2"/>
  </si>
  <si>
    <t>実施コーディングStep数</t>
    <rPh sb="0" eb="2">
      <t>ジッシ</t>
    </rPh>
    <rPh sb="12" eb="13">
      <t>スウ</t>
    </rPh>
    <phoneticPr fontId="2"/>
  </si>
  <si>
    <t>新規</t>
    <rPh sb="0" eb="2">
      <t>シンキ</t>
    </rPh>
    <phoneticPr fontId="2"/>
  </si>
  <si>
    <t>初期化ミス</t>
    <rPh sb="0" eb="3">
      <t>ショキカ</t>
    </rPh>
    <phoneticPr fontId="2"/>
  </si>
  <si>
    <t>テスト環境</t>
    <rPh sb="3" eb="5">
      <t>カンキョウ</t>
    </rPh>
    <phoneticPr fontId="2"/>
  </si>
  <si>
    <t>修正</t>
    <rPh sb="0" eb="2">
      <t>シュウセイ</t>
    </rPh>
    <phoneticPr fontId="2"/>
  </si>
  <si>
    <t>テスト結果</t>
    <rPh sb="3" eb="5">
      <t>ケッカ</t>
    </rPh>
    <phoneticPr fontId="2"/>
  </si>
  <si>
    <t>分岐ミス</t>
    <rPh sb="0" eb="2">
      <t>ブンキ</t>
    </rPh>
    <phoneticPr fontId="2"/>
  </si>
  <si>
    <t>実施OS　</t>
    <rPh sb="0" eb="2">
      <t>ジッシ</t>
    </rPh>
    <phoneticPr fontId="2"/>
  </si>
  <si>
    <t>windows10</t>
    <phoneticPr fontId="2"/>
  </si>
  <si>
    <t>流用</t>
    <rPh sb="0" eb="2">
      <t>リュウヨウ</t>
    </rPh>
    <phoneticPr fontId="2"/>
  </si>
  <si>
    <t>合格件数</t>
    <rPh sb="0" eb="2">
      <t>ゴウカク</t>
    </rPh>
    <rPh sb="2" eb="4">
      <t>ケンスウ</t>
    </rPh>
    <phoneticPr fontId="2"/>
  </si>
  <si>
    <t>件</t>
    <rPh sb="0" eb="1">
      <t>ケン</t>
    </rPh>
    <phoneticPr fontId="2"/>
  </si>
  <si>
    <t>環境ミス</t>
    <rPh sb="0" eb="2">
      <t>カンキョウ</t>
    </rPh>
    <phoneticPr fontId="2"/>
  </si>
  <si>
    <t>実施ブラウザ　</t>
    <rPh sb="0" eb="2">
      <t>ジッシ</t>
    </rPh>
    <phoneticPr fontId="2"/>
  </si>
  <si>
    <t>単体試験項目件数</t>
    <rPh sb="0" eb="2">
      <t>タンタイ</t>
    </rPh>
    <rPh sb="2" eb="4">
      <t>シケン</t>
    </rPh>
    <rPh sb="4" eb="6">
      <t>コウモク</t>
    </rPh>
    <rPh sb="6" eb="7">
      <t>ケン</t>
    </rPh>
    <rPh sb="7" eb="8">
      <t>スウ</t>
    </rPh>
    <phoneticPr fontId="2"/>
  </si>
  <si>
    <t>不合格件数</t>
    <rPh sb="0" eb="3">
      <t>フゴウカク</t>
    </rPh>
    <rPh sb="3" eb="5">
      <t>ケンスウ</t>
    </rPh>
    <phoneticPr fontId="2"/>
  </si>
  <si>
    <t>テストデータミス</t>
    <phoneticPr fontId="2"/>
  </si>
  <si>
    <t>実施サーバ（DB）</t>
    <rPh sb="0" eb="2">
      <t>ジッシ</t>
    </rPh>
    <phoneticPr fontId="2"/>
  </si>
  <si>
    <t>設定ミス</t>
    <rPh sb="0" eb="2">
      <t>セッテイ</t>
    </rPh>
    <phoneticPr fontId="2"/>
  </si>
  <si>
    <t>No</t>
    <phoneticPr fontId="2"/>
  </si>
  <si>
    <t>期待結果</t>
    <rPh sb="0" eb="2">
      <t>キタイ</t>
    </rPh>
    <rPh sb="2" eb="4">
      <t>ケッカ</t>
    </rPh>
    <phoneticPr fontId="2"/>
  </si>
  <si>
    <t>系統</t>
    <rPh sb="0" eb="2">
      <t>ケイトウ</t>
    </rPh>
    <phoneticPr fontId="2"/>
  </si>
  <si>
    <t>確認項目数</t>
    <rPh sb="0" eb="2">
      <t>カクニン</t>
    </rPh>
    <rPh sb="2" eb="5">
      <t>コウモクスウ</t>
    </rPh>
    <phoneticPr fontId="2"/>
  </si>
  <si>
    <t>実施日</t>
    <rPh sb="0" eb="2">
      <t>ジッシ</t>
    </rPh>
    <rPh sb="2" eb="3">
      <t>ビ</t>
    </rPh>
    <phoneticPr fontId="2"/>
  </si>
  <si>
    <t>実施者</t>
    <rPh sb="0" eb="2">
      <t>ジッシ</t>
    </rPh>
    <rPh sb="2" eb="3">
      <t>シャ</t>
    </rPh>
    <phoneticPr fontId="2"/>
  </si>
  <si>
    <t>合否</t>
    <rPh sb="0" eb="2">
      <t>ゴウヒ</t>
    </rPh>
    <phoneticPr fontId="2"/>
  </si>
  <si>
    <t>エラー原因</t>
    <rPh sb="3" eb="5">
      <t>ゲンイン</t>
    </rPh>
    <phoneticPr fontId="2"/>
  </si>
  <si>
    <t>横展開実施可否</t>
    <rPh sb="0" eb="1">
      <t>ヨコ</t>
    </rPh>
    <rPh sb="1" eb="3">
      <t>テンカイ</t>
    </rPh>
    <rPh sb="3" eb="5">
      <t>ジッシ</t>
    </rPh>
    <rPh sb="5" eb="7">
      <t>カヒ</t>
    </rPh>
    <phoneticPr fontId="2"/>
  </si>
  <si>
    <t>エラー件数</t>
    <rPh sb="3" eb="5">
      <t>ケンスウ</t>
    </rPh>
    <phoneticPr fontId="2"/>
  </si>
  <si>
    <t>再試験日</t>
    <rPh sb="0" eb="3">
      <t>サイシケン</t>
    </rPh>
    <rPh sb="3" eb="4">
      <t>ビ</t>
    </rPh>
    <phoneticPr fontId="2"/>
  </si>
  <si>
    <t>※複数の単体試験シートを作成する場合、Step数は</t>
    <rPh sb="1" eb="3">
      <t>フクスウ</t>
    </rPh>
    <rPh sb="4" eb="6">
      <t>タンタイ</t>
    </rPh>
    <rPh sb="6" eb="8">
      <t>シケン</t>
    </rPh>
    <rPh sb="12" eb="14">
      <t>サクセイ</t>
    </rPh>
    <rPh sb="16" eb="18">
      <t>バアイ</t>
    </rPh>
    <rPh sb="23" eb="24">
      <t>スウ</t>
    </rPh>
    <phoneticPr fontId="2"/>
  </si>
  <si>
    <t>最初のシートだけ入力してください。</t>
    <rPh sb="0" eb="2">
      <t>サイショ</t>
    </rPh>
    <rPh sb="8" eb="10">
      <t>ニュウリョク</t>
    </rPh>
    <phoneticPr fontId="2"/>
  </si>
  <si>
    <t>テスト項目</t>
    <rPh sb="3" eb="5">
      <t>コウモク</t>
    </rPh>
    <phoneticPr fontId="2"/>
  </si>
  <si>
    <t>単体試験仕様書兼テスト結果報告書</t>
    <rPh sb="0" eb="2">
      <t>タンタイ</t>
    </rPh>
    <rPh sb="2" eb="4">
      <t>シケン</t>
    </rPh>
    <rPh sb="4" eb="7">
      <t>シヨウショ</t>
    </rPh>
    <rPh sb="7" eb="8">
      <t>ケン</t>
    </rPh>
    <rPh sb="11" eb="13">
      <t>ケッカ</t>
    </rPh>
    <rPh sb="13" eb="16">
      <t>ホウコクショ</t>
    </rPh>
    <phoneticPr fontId="2"/>
  </si>
  <si>
    <t>プロジェクト名　</t>
    <rPh sb="6" eb="7">
      <t>メイ</t>
    </rPh>
    <phoneticPr fontId="2"/>
  </si>
  <si>
    <t>プログラム名　</t>
    <rPh sb="5" eb="6">
      <t>メイ</t>
    </rPh>
    <phoneticPr fontId="2"/>
  </si>
  <si>
    <t>論理名　</t>
    <rPh sb="0" eb="2">
      <t>ロンリ</t>
    </rPh>
    <rPh sb="2" eb="3">
      <t>メイ</t>
    </rPh>
    <phoneticPr fontId="2"/>
  </si>
  <si>
    <t>結果</t>
    <rPh sb="0" eb="2">
      <t>ケッカ</t>
    </rPh>
    <phoneticPr fontId="2"/>
  </si>
  <si>
    <t>大分類</t>
    <rPh sb="0" eb="3">
      <t>ダイブンルイ</t>
    </rPh>
    <phoneticPr fontId="2"/>
  </si>
  <si>
    <t>中分類</t>
    <rPh sb="0" eb="3">
      <t>チュウブンルイ</t>
    </rPh>
    <phoneticPr fontId="2"/>
  </si>
  <si>
    <t>↓合否が×の場合、修正し再試験した日を入れる</t>
    <rPh sb="1" eb="3">
      <t>ゴウヒ</t>
    </rPh>
    <rPh sb="6" eb="8">
      <t>バアイ</t>
    </rPh>
    <rPh sb="9" eb="11">
      <t>シュウセイ</t>
    </rPh>
    <rPh sb="12" eb="15">
      <t>サイシケン</t>
    </rPh>
    <rPh sb="17" eb="18">
      <t>ヒ</t>
    </rPh>
    <rPh sb="19" eb="20">
      <t>イ</t>
    </rPh>
    <phoneticPr fontId="2"/>
  </si>
  <si>
    <t>補足</t>
    <rPh sb="0" eb="2">
      <t>ホソク</t>
    </rPh>
    <phoneticPr fontId="2"/>
  </si>
  <si>
    <t>単体試験結果指標</t>
    <rPh sb="0" eb="2">
      <t>タンタイ</t>
    </rPh>
    <rPh sb="2" eb="4">
      <t>シケン</t>
    </rPh>
    <rPh sb="4" eb="6">
      <t>ケッカ</t>
    </rPh>
    <rPh sb="6" eb="8">
      <t>シヒョウ</t>
    </rPh>
    <phoneticPr fontId="2"/>
  </si>
  <si>
    <t>試験密度</t>
    <rPh sb="0" eb="2">
      <t>シケン</t>
    </rPh>
    <rPh sb="2" eb="4">
      <t>ミツド</t>
    </rPh>
    <phoneticPr fontId="2"/>
  </si>
  <si>
    <t>（1,000Stepあたりの目標値）</t>
  </si>
  <si>
    <t>誤り件数</t>
    <rPh sb="0" eb="1">
      <t>アヤマ</t>
    </rPh>
    <rPh sb="2" eb="4">
      <t>ケンスウ</t>
    </rPh>
    <phoneticPr fontId="2"/>
  </si>
  <si>
    <t>単体試験対象換算係数（難易度により付加係数）</t>
    <rPh sb="11" eb="14">
      <t>ナンイド</t>
    </rPh>
    <rPh sb="17" eb="19">
      <t>フカ</t>
    </rPh>
    <rPh sb="19" eb="21">
      <t>ケイスウ</t>
    </rPh>
    <phoneticPr fontId="2"/>
  </si>
  <si>
    <t>（基本は1.00）</t>
  </si>
  <si>
    <t>プロジェクトにより適正値を設定</t>
    <rPh sb="9" eb="11">
      <t>テキセイ</t>
    </rPh>
    <rPh sb="11" eb="12">
      <t>チ</t>
    </rPh>
    <rPh sb="13" eb="15">
      <t>セッテイ</t>
    </rPh>
    <phoneticPr fontId="2"/>
  </si>
  <si>
    <t>（基本は2.00）</t>
  </si>
  <si>
    <t>（基本は0.10）</t>
  </si>
  <si>
    <t>評価</t>
    <rPh sb="0" eb="2">
      <t>ヒョウカ</t>
    </rPh>
    <phoneticPr fontId="2"/>
  </si>
  <si>
    <t>密度</t>
    <rPh sb="0" eb="2">
      <t>ミツド</t>
    </rPh>
    <phoneticPr fontId="2"/>
  </si>
  <si>
    <t>** 実施結果 **</t>
    <rPh sb="3" eb="5">
      <t>ジッシ</t>
    </rPh>
    <rPh sb="5" eb="7">
      <t>ケッカ</t>
    </rPh>
    <phoneticPr fontId="2"/>
  </si>
  <si>
    <t>** テスト計画 **</t>
    <rPh sb="6" eb="8">
      <t>ケイカク</t>
    </rPh>
    <phoneticPr fontId="2"/>
  </si>
  <si>
    <t>件以上</t>
    <rPh sb="0" eb="1">
      <t>ケン</t>
    </rPh>
    <rPh sb="1" eb="3">
      <t>イジョウ</t>
    </rPh>
    <phoneticPr fontId="2"/>
  </si>
  <si>
    <t>誤り</t>
    <rPh sb="0" eb="1">
      <t>アヤマ</t>
    </rPh>
    <phoneticPr fontId="2"/>
  </si>
  <si>
    <t>件未満</t>
    <rPh sb="0" eb="1">
      <t>ケン</t>
    </rPh>
    <rPh sb="1" eb="3">
      <t>ミマン</t>
    </rPh>
    <phoneticPr fontId="2"/>
  </si>
  <si>
    <t>PostgreSQL</t>
    <phoneticPr fontId="2"/>
  </si>
  <si>
    <t>chrome</t>
    <phoneticPr fontId="2"/>
  </si>
  <si>
    <t>チェック対象</t>
    <rPh sb="4" eb="6">
      <t>タイショウ</t>
    </rPh>
    <phoneticPr fontId="2"/>
  </si>
  <si>
    <t>〇</t>
    <phoneticPr fontId="2"/>
  </si>
  <si>
    <t>－</t>
    <phoneticPr fontId="2"/>
  </si>
  <si>
    <t>環境証明書</t>
    <rPh sb="0" eb="2">
      <t>カンキョウ</t>
    </rPh>
    <rPh sb="2" eb="5">
      <t>ショウメイショ</t>
    </rPh>
    <phoneticPr fontId="2"/>
  </si>
  <si>
    <t>hrs_envcert</t>
    <phoneticPr fontId="2"/>
  </si>
  <si>
    <t>ホーム画面</t>
    <rPh sb="3" eb="5">
      <t>ガメン</t>
    </rPh>
    <phoneticPr fontId="2"/>
  </si>
  <si>
    <t>お知らせエリア</t>
    <rPh sb="1" eb="2">
      <t>シ</t>
    </rPh>
    <phoneticPr fontId="2"/>
  </si>
  <si>
    <t>ロゴ</t>
    <phoneticPr fontId="2"/>
  </si>
  <si>
    <t>パンくずリスト</t>
    <phoneticPr fontId="2"/>
  </si>
  <si>
    <t>ヘッダ</t>
    <phoneticPr fontId="2"/>
  </si>
  <si>
    <t>表示されていること</t>
    <rPh sb="0" eb="2">
      <t>ヒョウジ</t>
    </rPh>
    <phoneticPr fontId="2"/>
  </si>
  <si>
    <t>ホームと表示されていること</t>
    <rPh sb="4" eb="6">
      <t>ヒョウジ</t>
    </rPh>
    <phoneticPr fontId="2"/>
  </si>
  <si>
    <t>情報欄</t>
    <rPh sb="0" eb="3">
      <t>ジョウホウラン</t>
    </rPh>
    <phoneticPr fontId="2"/>
  </si>
  <si>
    <t>お知らせ登録画面の登録データが表示されること</t>
    <rPh sb="1" eb="2">
      <t>シ</t>
    </rPh>
    <rPh sb="4" eb="6">
      <t>トウロク</t>
    </rPh>
    <rPh sb="6" eb="8">
      <t>ガメン</t>
    </rPh>
    <rPh sb="9" eb="11">
      <t>トウロク</t>
    </rPh>
    <rPh sb="15" eb="17">
      <t>ヒョウジ</t>
    </rPh>
    <phoneticPr fontId="2"/>
  </si>
  <si>
    <t>　日英切替</t>
    <rPh sb="1" eb="3">
      <t>ニチエイ</t>
    </rPh>
    <rPh sb="3" eb="5">
      <t>キリカエ</t>
    </rPh>
    <phoneticPr fontId="2"/>
  </si>
  <si>
    <t>日本語、英語が切り替わること</t>
    <rPh sb="0" eb="3">
      <t>ニホンゴ</t>
    </rPh>
    <rPh sb="4" eb="6">
      <t>エイゴ</t>
    </rPh>
    <rPh sb="7" eb="8">
      <t>キ</t>
    </rPh>
    <rPh sb="9" eb="10">
      <t>カ</t>
    </rPh>
    <phoneticPr fontId="2"/>
  </si>
  <si>
    <t>新規申請ボタン</t>
    <rPh sb="0" eb="2">
      <t>シンキ</t>
    </rPh>
    <rPh sb="2" eb="4">
      <t>シンセイ</t>
    </rPh>
    <phoneticPr fontId="2"/>
  </si>
  <si>
    <t>押下</t>
    <rPh sb="0" eb="2">
      <t>オウカ</t>
    </rPh>
    <phoneticPr fontId="2"/>
  </si>
  <si>
    <t>新規申請画面へ遷移すること</t>
    <rPh sb="0" eb="2">
      <t>シンキ</t>
    </rPh>
    <rPh sb="2" eb="4">
      <t>シンセイ</t>
    </rPh>
    <rPh sb="4" eb="6">
      <t>ガメン</t>
    </rPh>
    <rPh sb="7" eb="9">
      <t>センイ</t>
    </rPh>
    <phoneticPr fontId="2"/>
  </si>
  <si>
    <t>検索エリア</t>
    <rPh sb="0" eb="2">
      <t>ケンサク</t>
    </rPh>
    <phoneticPr fontId="2"/>
  </si>
  <si>
    <t>データ件数が表示されること</t>
    <rPh sb="3" eb="5">
      <t>ケンスウ</t>
    </rPh>
    <rPh sb="6" eb="8">
      <t>ヒョウジ</t>
    </rPh>
    <phoneticPr fontId="2"/>
  </si>
  <si>
    <t>検索ヒット数欄</t>
    <rPh sb="0" eb="2">
      <t>ケンサク</t>
    </rPh>
    <rPh sb="5" eb="6">
      <t>スウ</t>
    </rPh>
    <rPh sb="6" eb="7">
      <t>ラン</t>
    </rPh>
    <phoneticPr fontId="2"/>
  </si>
  <si>
    <t>一覧</t>
    <rPh sb="0" eb="2">
      <t>イチラン</t>
    </rPh>
    <phoneticPr fontId="2"/>
  </si>
  <si>
    <t>ログインユーザの申請データのみ表示されること</t>
    <rPh sb="8" eb="10">
      <t>シンセイ</t>
    </rPh>
    <rPh sb="15" eb="17">
      <t>ヒョウジ</t>
    </rPh>
    <phoneticPr fontId="2"/>
  </si>
  <si>
    <t>受付番号</t>
    <rPh sb="0" eb="4">
      <t>ウケツケバンゴウ</t>
    </rPh>
    <phoneticPr fontId="2"/>
  </si>
  <si>
    <t>提出先企業名</t>
    <rPh sb="0" eb="3">
      <t>テイシュツサキ</t>
    </rPh>
    <rPh sb="3" eb="6">
      <t>キギョウメイ</t>
    </rPh>
    <phoneticPr fontId="2"/>
  </si>
  <si>
    <t>エンドユーザ</t>
    <phoneticPr fontId="2"/>
  </si>
  <si>
    <t>申請日</t>
    <rPh sb="0" eb="3">
      <t>シンセイビ</t>
    </rPh>
    <phoneticPr fontId="2"/>
  </si>
  <si>
    <t>有効期限日</t>
    <rPh sb="0" eb="5">
      <t>ユウコウキゲンビ</t>
    </rPh>
    <phoneticPr fontId="2"/>
  </si>
  <si>
    <t>ファイルサイズ</t>
    <phoneticPr fontId="2"/>
  </si>
  <si>
    <t>ステータス</t>
    <phoneticPr fontId="2"/>
  </si>
  <si>
    <t>ドキュメント</t>
    <phoneticPr fontId="2"/>
  </si>
  <si>
    <t>受付番号の逆順であること</t>
    <rPh sb="0" eb="2">
      <t>ウケツケ</t>
    </rPh>
    <rPh sb="2" eb="4">
      <t>バンゴウ</t>
    </rPh>
    <rPh sb="5" eb="7">
      <t>ギャクジュン</t>
    </rPh>
    <phoneticPr fontId="2"/>
  </si>
  <si>
    <t>ステータス=未処理</t>
    <rPh sb="6" eb="9">
      <t>ミショリ</t>
    </rPh>
    <phoneticPr fontId="2"/>
  </si>
  <si>
    <t>"-"表示であること</t>
    <rPh sb="3" eb="5">
      <t>ヒョウジ</t>
    </rPh>
    <phoneticPr fontId="2"/>
  </si>
  <si>
    <t>ステータス=処理中</t>
    <rPh sb="6" eb="9">
      <t>ショリチュウ</t>
    </rPh>
    <phoneticPr fontId="2"/>
  </si>
  <si>
    <t>ステータス=処理済み</t>
    <rPh sb="6" eb="9">
      <t>ショリズ</t>
    </rPh>
    <phoneticPr fontId="2"/>
  </si>
  <si>
    <t>ステータス=有効期限切れ</t>
    <rPh sb="6" eb="8">
      <t>ユウコウ</t>
    </rPh>
    <rPh sb="8" eb="11">
      <t>キゲンギ</t>
    </rPh>
    <phoneticPr fontId="2"/>
  </si>
  <si>
    <t>証明書ファイルサイズ(MB)、小数点一桁表示であること</t>
    <rPh sb="0" eb="3">
      <t>ショウメイショ</t>
    </rPh>
    <rPh sb="15" eb="18">
      <t>ショウスウテン</t>
    </rPh>
    <rPh sb="18" eb="20">
      <t>ヒトケタ</t>
    </rPh>
    <rPh sb="20" eb="22">
      <t>ヒョウジ</t>
    </rPh>
    <phoneticPr fontId="2"/>
  </si>
  <si>
    <t>未処理であること</t>
    <rPh sb="0" eb="3">
      <t>ミショリ</t>
    </rPh>
    <phoneticPr fontId="2"/>
  </si>
  <si>
    <t>処理中であること</t>
    <rPh sb="0" eb="3">
      <t>ショリチュウ</t>
    </rPh>
    <phoneticPr fontId="2"/>
  </si>
  <si>
    <t>「Download」が表示されること</t>
    <rPh sb="11" eb="13">
      <t>ヒョウジ</t>
    </rPh>
    <phoneticPr fontId="2"/>
  </si>
  <si>
    <t>有効期限切れであること</t>
    <rPh sb="0" eb="2">
      <t>ユウコウ</t>
    </rPh>
    <rPh sb="2" eb="4">
      <t>キゲン</t>
    </rPh>
    <rPh sb="4" eb="5">
      <t>ギ</t>
    </rPh>
    <phoneticPr fontId="2"/>
  </si>
  <si>
    <t>「CSV Download」が表示されること</t>
    <rPh sb="15" eb="17">
      <t>ヒョウジ</t>
    </rPh>
    <phoneticPr fontId="2"/>
  </si>
  <si>
    <t>Downloadボタン押下</t>
    <rPh sb="11" eb="13">
      <t>オウカ</t>
    </rPh>
    <phoneticPr fontId="2"/>
  </si>
  <si>
    <t>証明書ファイルがダウンロードされること</t>
    <rPh sb="0" eb="3">
      <t>ショウメイショ</t>
    </rPh>
    <phoneticPr fontId="2"/>
  </si>
  <si>
    <t>CSV Downloadボタン押下</t>
    <rPh sb="15" eb="17">
      <t>オウカ</t>
    </rPh>
    <phoneticPr fontId="2"/>
  </si>
  <si>
    <t>CSVファイルがダウンロードされること</t>
    <phoneticPr fontId="2"/>
  </si>
  <si>
    <t>製品名</t>
  </si>
  <si>
    <t>CLコード</t>
  </si>
  <si>
    <t>SDS</t>
    <phoneticPr fontId="2"/>
  </si>
  <si>
    <t>ICP</t>
    <phoneticPr fontId="2"/>
  </si>
  <si>
    <t>ハロゲンフリー</t>
  </si>
  <si>
    <t>CSVデータ</t>
    <phoneticPr fontId="2"/>
  </si>
  <si>
    <t>CLコード順で表示されること</t>
    <rPh sb="5" eb="6">
      <t>ジュン</t>
    </rPh>
    <rPh sb="7" eb="9">
      <t>ヒョウジ</t>
    </rPh>
    <phoneticPr fontId="2"/>
  </si>
  <si>
    <t>RoHS適合証明書</t>
    <phoneticPr fontId="2"/>
  </si>
  <si>
    <t>成分表</t>
    <rPh sb="0" eb="3">
      <t>セイブンヒョウ</t>
    </rPh>
    <phoneticPr fontId="2"/>
  </si>
  <si>
    <t>SVHS</t>
    <phoneticPr fontId="2"/>
  </si>
  <si>
    <t>2,3</t>
    <phoneticPr fontId="2"/>
  </si>
  <si>
    <t>〇</t>
  </si>
  <si>
    <t>古竹</t>
    <rPh sb="0" eb="2">
      <t>フルタケ</t>
    </rPh>
    <phoneticPr fontId="2"/>
  </si>
  <si>
    <t>4,5</t>
    <phoneticPr fontId="2"/>
  </si>
  <si>
    <t>エビデンスなし</t>
    <phoneticPr fontId="2"/>
  </si>
  <si>
    <t>customer001の申請件数は40件</t>
    <rPh sb="12" eb="14">
      <t>シンセイ</t>
    </rPh>
    <rPh sb="14" eb="16">
      <t>ケンスウ</t>
    </rPh>
    <rPh sb="19" eb="20">
      <t>ケン</t>
    </rPh>
    <phoneticPr fontId="2"/>
  </si>
  <si>
    <t>9～13</t>
    <phoneticPr fontId="2"/>
  </si>
  <si>
    <t>テーブル</t>
    <phoneticPr fontId="2"/>
  </si>
  <si>
    <t>画面</t>
    <rPh sb="0" eb="2">
      <t>ガメン</t>
    </rPh>
    <phoneticPr fontId="2"/>
  </si>
  <si>
    <t>21～25</t>
    <phoneticPr fontId="2"/>
  </si>
  <si>
    <t>対象ファイルが無い場合</t>
    <rPh sb="0" eb="2">
      <t>タイショウ</t>
    </rPh>
    <rPh sb="7" eb="8">
      <t>ナ</t>
    </rPh>
    <rPh sb="9" eb="11">
      <t>バアイ</t>
    </rPh>
    <phoneticPr fontId="2"/>
  </si>
  <si>
    <t>エラーメッセージが表示されること</t>
    <rPh sb="9" eb="11">
      <t>ヒョウジ</t>
    </rPh>
    <phoneticPr fontId="2"/>
  </si>
  <si>
    <t>28～38</t>
    <phoneticPr fontId="2"/>
  </si>
  <si>
    <t>申請画面</t>
    <rPh sb="0" eb="2">
      <t>シンセイ</t>
    </rPh>
    <rPh sb="2" eb="4">
      <t>ガメン</t>
    </rPh>
    <phoneticPr fontId="2"/>
  </si>
  <si>
    <t>ホーム / 化学物質データ申請であること</t>
    <phoneticPr fontId="2"/>
  </si>
  <si>
    <t>　ホームクリック</t>
    <phoneticPr fontId="2"/>
  </si>
  <si>
    <t>ホーム画面へ遷移すること</t>
    <rPh sb="3" eb="5">
      <t>ガメン</t>
    </rPh>
    <rPh sb="6" eb="8">
      <t>センイ</t>
    </rPh>
    <phoneticPr fontId="2"/>
  </si>
  <si>
    <t>初期画面</t>
    <rPh sb="0" eb="4">
      <t>ショキガメン</t>
    </rPh>
    <phoneticPr fontId="2"/>
  </si>
  <si>
    <t>chemSHERPA</t>
    <phoneticPr fontId="2"/>
  </si>
  <si>
    <t>エンドユーザ名</t>
    <rPh sb="6" eb="7">
      <t>メイ</t>
    </rPh>
    <phoneticPr fontId="2"/>
  </si>
  <si>
    <t>製品名、CLコード</t>
    <phoneticPr fontId="2"/>
  </si>
  <si>
    <t>証明書種類</t>
    <rPh sb="0" eb="3">
      <t>ショウメイショ</t>
    </rPh>
    <rPh sb="3" eb="5">
      <t>シュルイ</t>
    </rPh>
    <phoneticPr fontId="2"/>
  </si>
  <si>
    <t>ハロゲンフリー証明書</t>
    <phoneticPr fontId="2"/>
  </si>
  <si>
    <t>成分表</t>
    <phoneticPr fontId="2"/>
  </si>
  <si>
    <t>SVHC調査報告書</t>
    <phoneticPr fontId="2"/>
  </si>
  <si>
    <t>ブランクであること</t>
    <phoneticPr fontId="2"/>
  </si>
  <si>
    <t>以下順番であること</t>
    <rPh sb="0" eb="2">
      <t>イカ</t>
    </rPh>
    <rPh sb="2" eb="4">
      <t>ジュンバン</t>
    </rPh>
    <phoneticPr fontId="2"/>
  </si>
  <si>
    <t>未チェックであること</t>
    <rPh sb="0" eb="1">
      <t>ミ</t>
    </rPh>
    <phoneticPr fontId="2"/>
  </si>
  <si>
    <t>データバージョン</t>
    <phoneticPr fontId="2"/>
  </si>
  <si>
    <t>日本語</t>
    <rPh sb="0" eb="3">
      <t>ニホンゴ</t>
    </rPh>
    <phoneticPr fontId="2"/>
  </si>
  <si>
    <t>日本語バージョンのデータバージョンが表示されること</t>
    <rPh sb="0" eb="3">
      <t>ニホンゴ</t>
    </rPh>
    <rPh sb="18" eb="20">
      <t>ヒョウジ</t>
    </rPh>
    <phoneticPr fontId="2"/>
  </si>
  <si>
    <t>英語バージョンのデータバージョンが表示されること</t>
    <rPh sb="0" eb="2">
      <t>エイゴ</t>
    </rPh>
    <rPh sb="17" eb="19">
      <t>ヒョウジ</t>
    </rPh>
    <phoneticPr fontId="2"/>
  </si>
  <si>
    <t>英語</t>
    <rPh sb="0" eb="2">
      <t>エイゴ</t>
    </rPh>
    <phoneticPr fontId="2"/>
  </si>
  <si>
    <t>42～54</t>
    <phoneticPr fontId="2"/>
  </si>
  <si>
    <t>「次へ」ボタン</t>
    <rPh sb="1" eb="2">
      <t>ツギ</t>
    </rPh>
    <phoneticPr fontId="2"/>
  </si>
  <si>
    <t>入力チェック</t>
    <rPh sb="0" eb="2">
      <t>ニュウリョク</t>
    </rPh>
    <phoneticPr fontId="2"/>
  </si>
  <si>
    <t>未入力</t>
    <rPh sb="0" eb="3">
      <t>ミニュウリョク</t>
    </rPh>
    <phoneticPr fontId="2"/>
  </si>
  <si>
    <t>必須エラーになること</t>
    <rPh sb="0" eb="2">
      <t>ヒッス</t>
    </rPh>
    <phoneticPr fontId="2"/>
  </si>
  <si>
    <t>255文字より多い</t>
    <rPh sb="3" eb="5">
      <t>モジ</t>
    </rPh>
    <rPh sb="7" eb="8">
      <t>オオ</t>
    </rPh>
    <phoneticPr fontId="2"/>
  </si>
  <si>
    <t>文字数エラーとなること</t>
    <rPh sb="0" eb="3">
      <t>モジスウ</t>
    </rPh>
    <phoneticPr fontId="2"/>
  </si>
  <si>
    <t>100文字より多い</t>
    <rPh sb="3" eb="5">
      <t>モジ</t>
    </rPh>
    <rPh sb="7" eb="8">
      <t>オオ</t>
    </rPh>
    <phoneticPr fontId="2"/>
  </si>
  <si>
    <t>製品名</t>
    <rPh sb="0" eb="3">
      <t>セイヒンメイ</t>
    </rPh>
    <phoneticPr fontId="2"/>
  </si>
  <si>
    <t>全角英数字</t>
    <rPh sb="0" eb="2">
      <t>ゼンカク</t>
    </rPh>
    <rPh sb="2" eb="5">
      <t>エイスウジ</t>
    </rPh>
    <phoneticPr fontId="2"/>
  </si>
  <si>
    <t>全角スペース</t>
    <rPh sb="0" eb="2">
      <t>ゼンカク</t>
    </rPh>
    <phoneticPr fontId="2"/>
  </si>
  <si>
    <t>半角スペース</t>
    <rPh sb="0" eb="2">
      <t>ハンカク</t>
    </rPh>
    <phoneticPr fontId="2"/>
  </si>
  <si>
    <t>使用できない文字エラーとなること</t>
    <rPh sb="0" eb="2">
      <t>シヨウ</t>
    </rPh>
    <rPh sb="6" eb="8">
      <t>モジ</t>
    </rPh>
    <phoneticPr fontId="2"/>
  </si>
  <si>
    <t>3000文字より多い</t>
    <rPh sb="4" eb="6">
      <t>モジ</t>
    </rPh>
    <rPh sb="8" eb="9">
      <t>オオ</t>
    </rPh>
    <phoneticPr fontId="2"/>
  </si>
  <si>
    <t>100行より多い</t>
    <rPh sb="3" eb="4">
      <t>ギョウ</t>
    </rPh>
    <rPh sb="6" eb="7">
      <t>オオ</t>
    </rPh>
    <phoneticPr fontId="2"/>
  </si>
  <si>
    <t>行数エラーとなること</t>
    <rPh sb="0" eb="2">
      <t>ギョウスウ</t>
    </rPh>
    <phoneticPr fontId="2"/>
  </si>
  <si>
    <t>化学物質データ</t>
    <rPh sb="0" eb="4">
      <t>カガクブッシツ</t>
    </rPh>
    <phoneticPr fontId="2"/>
  </si>
  <si>
    <t>処理</t>
    <rPh sb="0" eb="2">
      <t>ショリ</t>
    </rPh>
    <phoneticPr fontId="2"/>
  </si>
  <si>
    <t>確認画面へ遷移すること</t>
    <rPh sb="0" eb="2">
      <t>カクニン</t>
    </rPh>
    <rPh sb="2" eb="4">
      <t>ガメン</t>
    </rPh>
    <rPh sb="5" eb="7">
      <t>センイ</t>
    </rPh>
    <phoneticPr fontId="2"/>
  </si>
  <si>
    <t>入力できない</t>
    <rPh sb="0" eb="2">
      <t>ニュウリョク</t>
    </rPh>
    <phoneticPr fontId="2"/>
  </si>
  <si>
    <t>申請確認画面</t>
    <rPh sb="0" eb="2">
      <t>シンセイ</t>
    </rPh>
    <rPh sb="2" eb="4">
      <t>カクニン</t>
    </rPh>
    <rPh sb="4" eb="6">
      <t>ガメン</t>
    </rPh>
    <phoneticPr fontId="2"/>
  </si>
  <si>
    <t>ホーム / 化学物質データ申請確認であること</t>
    <rPh sb="15" eb="17">
      <t>カクニン</t>
    </rPh>
    <phoneticPr fontId="2"/>
  </si>
  <si>
    <t>説明エリア</t>
    <rPh sb="0" eb="2">
      <t>セツメイ</t>
    </rPh>
    <phoneticPr fontId="2"/>
  </si>
  <si>
    <t>説明一覧</t>
    <rPh sb="0" eb="2">
      <t>セツメイ</t>
    </rPh>
    <rPh sb="2" eb="4">
      <t>イチラン</t>
    </rPh>
    <phoneticPr fontId="2"/>
  </si>
  <si>
    <t>Non-compliant</t>
    <phoneticPr fontId="2"/>
  </si>
  <si>
    <t>Request</t>
    <phoneticPr fontId="2"/>
  </si>
  <si>
    <t>グレー背景</t>
    <rPh sb="3" eb="5">
      <t>ハイケイ</t>
    </rPh>
    <phoneticPr fontId="2"/>
  </si>
  <si>
    <t>赤背景</t>
    <rPh sb="0" eb="3">
      <t>アカハイケイ</t>
    </rPh>
    <phoneticPr fontId="2"/>
  </si>
  <si>
    <t>説明が記載されていること</t>
    <rPh sb="0" eb="2">
      <t>セツメイ</t>
    </rPh>
    <rPh sb="3" eb="5">
      <t>キサイ</t>
    </rPh>
    <phoneticPr fontId="2"/>
  </si>
  <si>
    <t>申請画面の入力データであること</t>
    <rPh sb="0" eb="2">
      <t>シンセイ</t>
    </rPh>
    <rPh sb="2" eb="4">
      <t>ガメン</t>
    </rPh>
    <rPh sb="5" eb="7">
      <t>ニュウリョク</t>
    </rPh>
    <phoneticPr fontId="2"/>
  </si>
  <si>
    <t>共通部</t>
    <rPh sb="0" eb="3">
      <t>キョウツウブ</t>
    </rPh>
    <phoneticPr fontId="2"/>
  </si>
  <si>
    <t>申請画面の製品、CL件数表示されていること</t>
    <rPh sb="0" eb="2">
      <t>シンセイ</t>
    </rPh>
    <rPh sb="2" eb="4">
      <t>ガメン</t>
    </rPh>
    <rPh sb="5" eb="7">
      <t>セイヒン</t>
    </rPh>
    <rPh sb="10" eb="12">
      <t>ケンスウ</t>
    </rPh>
    <rPh sb="12" eb="14">
      <t>ヒョウジ</t>
    </rPh>
    <phoneticPr fontId="2"/>
  </si>
  <si>
    <t>CLコード</t>
    <phoneticPr fontId="2"/>
  </si>
  <si>
    <t>製品名入力時</t>
    <rPh sb="0" eb="3">
      <t>セイヒンメイ</t>
    </rPh>
    <rPh sb="3" eb="6">
      <t>ニュウリョクジ</t>
    </rPh>
    <phoneticPr fontId="2"/>
  </si>
  <si>
    <t>申請画面の製品名が表示されること</t>
    <rPh sb="0" eb="2">
      <t>シンセイ</t>
    </rPh>
    <rPh sb="2" eb="4">
      <t>ガメン</t>
    </rPh>
    <rPh sb="5" eb="8">
      <t>セイヒンメイ</t>
    </rPh>
    <rPh sb="9" eb="11">
      <t>ヒョウジ</t>
    </rPh>
    <phoneticPr fontId="2"/>
  </si>
  <si>
    <t>製品名に紐づくCLコードが表示されること</t>
    <rPh sb="0" eb="3">
      <t>セイヒンメイ</t>
    </rPh>
    <rPh sb="4" eb="5">
      <t>ヒモ</t>
    </rPh>
    <rPh sb="13" eb="15">
      <t>ヒョウジ</t>
    </rPh>
    <phoneticPr fontId="2"/>
  </si>
  <si>
    <t>製品名未入力時</t>
    <rPh sb="0" eb="3">
      <t>セイヒンメイ</t>
    </rPh>
    <rPh sb="3" eb="4">
      <t>ミ</t>
    </rPh>
    <rPh sb="4" eb="7">
      <t>ニュウリョクジ</t>
    </rPh>
    <phoneticPr fontId="2"/>
  </si>
  <si>
    <t>CLコードに紐づく製品名が表示されること</t>
    <rPh sb="6" eb="7">
      <t>ヒモ</t>
    </rPh>
    <rPh sb="9" eb="12">
      <t>セイヒンメイ</t>
    </rPh>
    <rPh sb="13" eb="15">
      <t>ヒョウジ</t>
    </rPh>
    <phoneticPr fontId="2"/>
  </si>
  <si>
    <t>CLコード入力時</t>
    <rPh sb="5" eb="8">
      <t>ニュウリョクジ</t>
    </rPh>
    <phoneticPr fontId="2"/>
  </si>
  <si>
    <t>CLコード未入力時</t>
    <rPh sb="5" eb="6">
      <t>ミ</t>
    </rPh>
    <rPh sb="6" eb="9">
      <t>ニュウリョクジ</t>
    </rPh>
    <phoneticPr fontId="2"/>
  </si>
  <si>
    <t>申請画面のCLコードが表示されること</t>
    <rPh sb="0" eb="2">
      <t>シンセイ</t>
    </rPh>
    <rPh sb="2" eb="4">
      <t>ガメン</t>
    </rPh>
    <rPh sb="11" eb="13">
      <t>ヒョウジ</t>
    </rPh>
    <phoneticPr fontId="2"/>
  </si>
  <si>
    <t>申請画面で選択した場合表示されること</t>
    <rPh sb="0" eb="2">
      <t>シンセイ</t>
    </rPh>
    <rPh sb="2" eb="4">
      <t>ガメン</t>
    </rPh>
    <rPh sb="5" eb="7">
      <t>センタク</t>
    </rPh>
    <rPh sb="9" eb="11">
      <t>バアイ</t>
    </rPh>
    <rPh sb="11" eb="13">
      <t>ヒョウジ</t>
    </rPh>
    <phoneticPr fontId="2"/>
  </si>
  <si>
    <t>背景色</t>
    <rPh sb="0" eb="3">
      <t>ハイケイショク</t>
    </rPh>
    <phoneticPr fontId="2"/>
  </si>
  <si>
    <t>一覧詳細</t>
    <rPh sb="0" eb="2">
      <t>イチラン</t>
    </rPh>
    <rPh sb="2" eb="4">
      <t>ショウサイ</t>
    </rPh>
    <phoneticPr fontId="2"/>
  </si>
  <si>
    <t>全ての証明書がNon-compliant</t>
    <rPh sb="0" eb="1">
      <t>スベ</t>
    </rPh>
    <rPh sb="3" eb="6">
      <t>ショウメイショ</t>
    </rPh>
    <phoneticPr fontId="2"/>
  </si>
  <si>
    <t>灰色</t>
    <rPh sb="0" eb="2">
      <t>ハイイロ</t>
    </rPh>
    <phoneticPr fontId="2"/>
  </si>
  <si>
    <t>チェックボックス、行背景色</t>
    <rPh sb="9" eb="10">
      <t>ギョウ</t>
    </rPh>
    <rPh sb="10" eb="13">
      <t>ハイケイショク</t>
    </rPh>
    <phoneticPr fontId="2"/>
  </si>
  <si>
    <t>背景灰色</t>
    <rPh sb="0" eb="2">
      <t>ハイケイ</t>
    </rPh>
    <rPh sb="2" eb="4">
      <t>ハイイロ</t>
    </rPh>
    <phoneticPr fontId="2"/>
  </si>
  <si>
    <t>非表示</t>
    <rPh sb="0" eb="3">
      <t>ヒヒョウジ</t>
    </rPh>
    <phoneticPr fontId="2"/>
  </si>
  <si>
    <t>チェックボックス</t>
    <phoneticPr fontId="2"/>
  </si>
  <si>
    <t>証明書にYES無し</t>
    <rPh sb="0" eb="3">
      <t>ショウメイショ</t>
    </rPh>
    <rPh sb="7" eb="8">
      <t>ナシ</t>
    </rPh>
    <phoneticPr fontId="2"/>
  </si>
  <si>
    <t>なし</t>
    <phoneticPr fontId="2"/>
  </si>
  <si>
    <t>証明書にYESあり</t>
    <rPh sb="0" eb="3">
      <t>ショウメイショ</t>
    </rPh>
    <phoneticPr fontId="2"/>
  </si>
  <si>
    <t>製品マスタに無い</t>
    <rPh sb="0" eb="2">
      <t>セイヒン</t>
    </rPh>
    <rPh sb="6" eb="7">
      <t>ナ</t>
    </rPh>
    <phoneticPr fontId="2"/>
  </si>
  <si>
    <t>赤</t>
    <rPh sb="0" eb="1">
      <t>アカ</t>
    </rPh>
    <phoneticPr fontId="2"/>
  </si>
  <si>
    <t>リンククリック</t>
    <phoneticPr fontId="2"/>
  </si>
  <si>
    <t>PCNリンク画面へ遷移すること</t>
    <rPh sb="6" eb="8">
      <t>ガメン</t>
    </rPh>
    <rPh sb="9" eb="11">
      <t>センイ</t>
    </rPh>
    <phoneticPr fontId="2"/>
  </si>
  <si>
    <t>CLに紐づくマスタ.利用可否</t>
    <rPh sb="3" eb="4">
      <t>ヒモ</t>
    </rPh>
    <rPh sb="10" eb="12">
      <t>リヨウ</t>
    </rPh>
    <rPh sb="12" eb="14">
      <t>カヒ</t>
    </rPh>
    <phoneticPr fontId="2"/>
  </si>
  <si>
    <t>Non-compliantであること</t>
    <phoneticPr fontId="2"/>
  </si>
  <si>
    <t>YESであること</t>
    <phoneticPr fontId="2"/>
  </si>
  <si>
    <t>Requestであること</t>
    <phoneticPr fontId="2"/>
  </si>
  <si>
    <t>画面の表示順、件数で表示されること</t>
    <rPh sb="0" eb="2">
      <t>ガメン</t>
    </rPh>
    <rPh sb="3" eb="6">
      <t>ヒョウジジュン</t>
    </rPh>
    <rPh sb="7" eb="9">
      <t>ケンスウ</t>
    </rPh>
    <rPh sb="10" eb="12">
      <t>ヒョウジ</t>
    </rPh>
    <phoneticPr fontId="2"/>
  </si>
  <si>
    <t>CL Check</t>
    <phoneticPr fontId="2"/>
  </si>
  <si>
    <t>重複している場合</t>
    <rPh sb="0" eb="2">
      <t>チョウフク</t>
    </rPh>
    <rPh sb="6" eb="8">
      <t>バアイ</t>
    </rPh>
    <phoneticPr fontId="2"/>
  </si>
  <si>
    <t>マスタに無い場合</t>
    <rPh sb="4" eb="5">
      <t>ナ</t>
    </rPh>
    <rPh sb="6" eb="8">
      <t>バアイ</t>
    </rPh>
    <phoneticPr fontId="2"/>
  </si>
  <si>
    <t>画面データであること</t>
    <rPh sb="0" eb="2">
      <t>ガメン</t>
    </rPh>
    <phoneticPr fontId="2"/>
  </si>
  <si>
    <t>証明書</t>
    <rPh sb="0" eb="3">
      <t>ショウメイショ</t>
    </rPh>
    <phoneticPr fontId="2"/>
  </si>
  <si>
    <t>表示</t>
    <rPh sb="0" eb="2">
      <t>ヒョウジ</t>
    </rPh>
    <phoneticPr fontId="2"/>
  </si>
  <si>
    <t>データ</t>
    <phoneticPr fontId="2"/>
  </si>
  <si>
    <t>73～74</t>
    <phoneticPr fontId="2"/>
  </si>
  <si>
    <t>76～79</t>
    <phoneticPr fontId="2"/>
  </si>
  <si>
    <t>80,81</t>
    <phoneticPr fontId="2"/>
  </si>
  <si>
    <t>84～88</t>
    <phoneticPr fontId="2"/>
  </si>
  <si>
    <t>91～97</t>
    <phoneticPr fontId="2"/>
  </si>
  <si>
    <t>ROHS、ハロゲンフロー以外</t>
    <rPh sb="12" eb="14">
      <t>イガイ</t>
    </rPh>
    <phoneticPr fontId="2"/>
  </si>
  <si>
    <t>ROHS、ハロゲンフロー</t>
    <phoneticPr fontId="2"/>
  </si>
  <si>
    <t>全チェック</t>
    <rPh sb="0" eb="1">
      <t>ゼン</t>
    </rPh>
    <phoneticPr fontId="2"/>
  </si>
  <si>
    <t>Rohsのみ選択</t>
    <rPh sb="6" eb="8">
      <t>センタク</t>
    </rPh>
    <phoneticPr fontId="2"/>
  </si>
  <si>
    <t>"重複"であること</t>
    <rPh sb="1" eb="3">
      <t>チョウフク</t>
    </rPh>
    <phoneticPr fontId="2"/>
  </si>
  <si>
    <t>"該当なし"であること</t>
    <rPh sb="1" eb="3">
      <t>ガイトウ</t>
    </rPh>
    <phoneticPr fontId="2"/>
  </si>
  <si>
    <t>122～130</t>
    <phoneticPr fontId="2"/>
  </si>
  <si>
    <t>申請ボタン押下</t>
    <rPh sb="0" eb="2">
      <t>シンセイ</t>
    </rPh>
    <rPh sb="5" eb="7">
      <t>オウカ</t>
    </rPh>
    <phoneticPr fontId="2"/>
  </si>
  <si>
    <t>申請確認ダイアログ</t>
    <rPh sb="0" eb="2">
      <t>シンセイ</t>
    </rPh>
    <rPh sb="2" eb="4">
      <t>カクニン</t>
    </rPh>
    <phoneticPr fontId="2"/>
  </si>
  <si>
    <t>チェック件数が表示されること</t>
    <rPh sb="4" eb="6">
      <t>ケンスウ</t>
    </rPh>
    <rPh sb="7" eb="9">
      <t>ヒョウジ</t>
    </rPh>
    <phoneticPr fontId="2"/>
  </si>
  <si>
    <t>いいえ</t>
    <phoneticPr fontId="2"/>
  </si>
  <si>
    <t>処理が中断されること</t>
    <rPh sb="0" eb="2">
      <t>ショリ</t>
    </rPh>
    <rPh sb="3" eb="5">
      <t>チュウダン</t>
    </rPh>
    <phoneticPr fontId="2"/>
  </si>
  <si>
    <t>はい</t>
    <phoneticPr fontId="2"/>
  </si>
  <si>
    <t>処理実行すること</t>
    <rPh sb="0" eb="2">
      <t>ショリ</t>
    </rPh>
    <rPh sb="2" eb="4">
      <t>ジッコウ</t>
    </rPh>
    <phoneticPr fontId="2"/>
  </si>
  <si>
    <t>申請ID</t>
  </si>
  <si>
    <t>受付番号</t>
  </si>
  <si>
    <t>申請者アカウントID</t>
  </si>
  <si>
    <t>企業名</t>
  </si>
  <si>
    <t>エンドユーザ名</t>
  </si>
  <si>
    <t>ステータス</t>
  </si>
  <si>
    <t>成分表</t>
  </si>
  <si>
    <t>RoHS適合証明書</t>
  </si>
  <si>
    <t>ハロゲンフリー証明書</t>
  </si>
  <si>
    <t>ICP</t>
  </si>
  <si>
    <t>SDS</t>
  </si>
  <si>
    <t>AIS</t>
  </si>
  <si>
    <t>chemSHERPA</t>
  </si>
  <si>
    <t>SVHC調査報告書</t>
  </si>
  <si>
    <t>申請日時</t>
  </si>
  <si>
    <t>処理完了日時</t>
  </si>
  <si>
    <t>有効期限</t>
  </si>
  <si>
    <t>ファイルサイズ</t>
  </si>
  <si>
    <t>フォルダ数</t>
  </si>
  <si>
    <t>ファイル数</t>
  </si>
  <si>
    <t>申請CSVのS3キー</t>
  </si>
  <si>
    <t>証明書ZIPのS3キー</t>
  </si>
  <si>
    <t>更新者</t>
  </si>
  <si>
    <t>更新日</t>
  </si>
  <si>
    <t>作成者</t>
  </si>
  <si>
    <t>作成日</t>
  </si>
  <si>
    <t>申請テーブル</t>
    <phoneticPr fontId="2"/>
  </si>
  <si>
    <t>ID</t>
  </si>
  <si>
    <t>申請製品テーブル</t>
    <phoneticPr fontId="2"/>
  </si>
  <si>
    <t>YYYY+5桁連番であること</t>
    <rPh sb="6" eb="7">
      <t>ケタ</t>
    </rPh>
    <rPh sb="7" eb="9">
      <t>レンバン</t>
    </rPh>
    <phoneticPr fontId="2"/>
  </si>
  <si>
    <t>ログインユーザIDであること</t>
    <phoneticPr fontId="2"/>
  </si>
  <si>
    <t>申請対象の場合true、それ以外はfalseであること</t>
    <rPh sb="0" eb="2">
      <t>シンセイ</t>
    </rPh>
    <rPh sb="2" eb="4">
      <t>タイショウ</t>
    </rPh>
    <rPh sb="5" eb="7">
      <t>バアイ</t>
    </rPh>
    <rPh sb="14" eb="16">
      <t>イガイ</t>
    </rPh>
    <phoneticPr fontId="2"/>
  </si>
  <si>
    <t>falseであること</t>
    <phoneticPr fontId="2"/>
  </si>
  <si>
    <t>現在日であること</t>
    <rPh sb="0" eb="3">
      <t>ゲンザイビ</t>
    </rPh>
    <phoneticPr fontId="2"/>
  </si>
  <si>
    <t>登録した申請IDであること</t>
    <rPh sb="0" eb="2">
      <t>トウロク</t>
    </rPh>
    <rPh sb="4" eb="6">
      <t>シンセイ</t>
    </rPh>
    <phoneticPr fontId="2"/>
  </si>
  <si>
    <t>131～133</t>
    <phoneticPr fontId="2"/>
  </si>
  <si>
    <t>メール</t>
    <phoneticPr fontId="2"/>
  </si>
  <si>
    <t>申請完了メールが送信されること</t>
    <rPh sb="0" eb="2">
      <t>シンセイ</t>
    </rPh>
    <rPh sb="2" eb="4">
      <t>カンリョウ</t>
    </rPh>
    <rPh sb="8" eb="10">
      <t>ソウシン</t>
    </rPh>
    <phoneticPr fontId="2"/>
  </si>
  <si>
    <t>宛先</t>
    <rPh sb="0" eb="2">
      <t>アテサキ</t>
    </rPh>
    <phoneticPr fontId="2"/>
  </si>
  <si>
    <t>申請者であること</t>
    <rPh sb="0" eb="3">
      <t>シンセイシャ</t>
    </rPh>
    <phoneticPr fontId="2"/>
  </si>
  <si>
    <t>FROM</t>
    <phoneticPr fontId="2"/>
  </si>
  <si>
    <t>greenmeister.support.3p@hirose-gl.com</t>
    <phoneticPr fontId="2"/>
  </si>
  <si>
    <t>件名</t>
    <rPh sb="0" eb="2">
      <t>ケンメイ</t>
    </rPh>
    <phoneticPr fontId="2"/>
  </si>
  <si>
    <t>化学物質データ申請完了であること</t>
    <rPh sb="0" eb="2">
      <t>カガク</t>
    </rPh>
    <rPh sb="2" eb="4">
      <t>ブッシツ</t>
    </rPh>
    <rPh sb="7" eb="9">
      <t>シンセイ</t>
    </rPh>
    <rPh sb="9" eb="11">
      <t>カンリョウ</t>
    </rPh>
    <phoneticPr fontId="2"/>
  </si>
  <si>
    <t>本文</t>
    <rPh sb="0" eb="2">
      <t>ホンブン</t>
    </rPh>
    <phoneticPr fontId="2"/>
  </si>
  <si>
    <t>申請CLコード</t>
    <rPh sb="0" eb="2">
      <t>シンセイ</t>
    </rPh>
    <phoneticPr fontId="2"/>
  </si>
  <si>
    <t>申請証明書</t>
    <rPh sb="0" eb="2">
      <t>シンセイ</t>
    </rPh>
    <rPh sb="2" eb="5">
      <t>ショウメイショ</t>
    </rPh>
    <phoneticPr fontId="2"/>
  </si>
  <si>
    <t>注記</t>
    <rPh sb="0" eb="2">
      <t>チュウキ</t>
    </rPh>
    <phoneticPr fontId="2"/>
  </si>
  <si>
    <t>チェック行分登録されていること</t>
    <rPh sb="4" eb="5">
      <t>ギョウ</t>
    </rPh>
    <rPh sb="5" eb="6">
      <t>ブン</t>
    </rPh>
    <rPh sb="6" eb="8">
      <t>トウロク</t>
    </rPh>
    <phoneticPr fontId="2"/>
  </si>
  <si>
    <t>ID（主キー）</t>
  </si>
  <si>
    <t>申請対象会社名</t>
  </si>
  <si>
    <t>エンドユーザー名</t>
  </si>
  <si>
    <t>RoHS証明書</t>
  </si>
  <si>
    <t>ICP分析証明書</t>
  </si>
  <si>
    <t>chemSHERPA書類</t>
  </si>
  <si>
    <t>SVHC証明書</t>
  </si>
  <si>
    <t>証明書ZIPのファイルサイズ</t>
  </si>
  <si>
    <t>証明書ZIPのフォルダ数</t>
  </si>
  <si>
    <t>証明書ZIPのファイル数</t>
  </si>
  <si>
    <t>申請内容CSV</t>
  </si>
  <si>
    <t>証明書ZIP</t>
  </si>
  <si>
    <t>id</t>
  </si>
  <si>
    <t>receipt_number</t>
  </si>
  <si>
    <t>account_id</t>
  </si>
  <si>
    <t>company_name</t>
  </si>
  <si>
    <t>end_user_name</t>
  </si>
  <si>
    <t>status</t>
  </si>
  <si>
    <t>flag_seibun_hyo</t>
  </si>
  <si>
    <t>flag_rohs</t>
  </si>
  <si>
    <t>flag_halogen_free</t>
  </si>
  <si>
    <t>flag_icp</t>
  </si>
  <si>
    <t>flag_sds</t>
  </si>
  <si>
    <t>flag_ais</t>
  </si>
  <si>
    <t>flag_chem_sherpa</t>
  </si>
  <si>
    <t>flag_svhc</t>
  </si>
  <si>
    <t>applied_at</t>
  </si>
  <si>
    <t>completed_at</t>
  </si>
  <si>
    <t>expires_at</t>
  </si>
  <si>
    <t>zip_file_size_bytes</t>
  </si>
  <si>
    <t>folder_count</t>
  </si>
  <si>
    <t>file_count</t>
  </si>
  <si>
    <t>csv_s3_key</t>
  </si>
  <si>
    <t>zip_s3_key</t>
  </si>
  <si>
    <t>2026-00112</t>
  </si>
  <si>
    <t>customer001</t>
  </si>
  <si>
    <t>A</t>
  </si>
  <si>
    <t>B</t>
  </si>
  <si>
    <t>unprocessed</t>
  </si>
  <si>
    <t>« NULL »</t>
  </si>
  <si>
    <t>gm/send/cert/2026-00112.csv</t>
  </si>
  <si>
    <t>application_id</t>
  </si>
  <si>
    <t>cl_code</t>
  </si>
  <si>
    <t>product_name</t>
  </si>
  <si>
    <t>HR10A-7R-6P(73)</t>
  </si>
  <si>
    <t>134～167</t>
    <phoneticPr fontId="2"/>
  </si>
  <si>
    <t>申請テーブル</t>
    <rPh sb="0" eb="2">
      <t>シンセイ</t>
    </rPh>
    <phoneticPr fontId="2"/>
  </si>
  <si>
    <t>申請製品テーブル</t>
    <rPh sb="2" eb="4">
      <t>セイヒン</t>
    </rPh>
    <phoneticPr fontId="2"/>
  </si>
  <si>
    <t>S3フォルダであること</t>
    <phoneticPr fontId="2"/>
  </si>
  <si>
    <t>CL0110-0308-1-73</t>
    <phoneticPr fontId="2"/>
  </si>
  <si>
    <t>168～176</t>
    <phoneticPr fontId="2"/>
  </si>
  <si>
    <t>申請完了画面</t>
    <rPh sb="0" eb="2">
      <t>シンセイ</t>
    </rPh>
    <rPh sb="2" eb="4">
      <t>カンリョウ</t>
    </rPh>
    <rPh sb="4" eb="6">
      <t>ガメン</t>
    </rPh>
    <phoneticPr fontId="2"/>
  </si>
  <si>
    <t>178～188</t>
    <phoneticPr fontId="2"/>
  </si>
  <si>
    <t>お知らせ内容の登録</t>
    <rPh sb="1" eb="2">
      <t>シ</t>
    </rPh>
    <rPh sb="4" eb="6">
      <t>ナイヨウ</t>
    </rPh>
    <rPh sb="7" eb="9">
      <t>トウロク</t>
    </rPh>
    <phoneticPr fontId="2"/>
  </si>
  <si>
    <t>初期表示</t>
    <rPh sb="0" eb="4">
      <t>ショキヒョウジ</t>
    </rPh>
    <phoneticPr fontId="2"/>
  </si>
  <si>
    <t>お知らせテーブル.お知らせ本文(日)であること</t>
    <rPh sb="1" eb="2">
      <t>シ</t>
    </rPh>
    <rPh sb="10" eb="11">
      <t>シ</t>
    </rPh>
    <rPh sb="13" eb="15">
      <t>ホンブン</t>
    </rPh>
    <rPh sb="16" eb="17">
      <t>ニチ</t>
    </rPh>
    <phoneticPr fontId="2"/>
  </si>
  <si>
    <t>お知らせテーブル.お知らせ本文(英)であること</t>
    <rPh sb="1" eb="2">
      <t>シ</t>
    </rPh>
    <rPh sb="10" eb="11">
      <t>シ</t>
    </rPh>
    <rPh sb="13" eb="15">
      <t>ホンブン</t>
    </rPh>
    <rPh sb="16" eb="17">
      <t>エイ</t>
    </rPh>
    <phoneticPr fontId="2"/>
  </si>
  <si>
    <t>データバージョン情報の登録</t>
    <rPh sb="8" eb="10">
      <t>ジョウホウ</t>
    </rPh>
    <rPh sb="11" eb="13">
      <t>トウロク</t>
    </rPh>
    <phoneticPr fontId="2"/>
  </si>
  <si>
    <t>お知らせテーブル.データバージョン(日)であること</t>
    <rPh sb="1" eb="2">
      <t>シ</t>
    </rPh>
    <rPh sb="18" eb="19">
      <t>ニチ</t>
    </rPh>
    <phoneticPr fontId="2"/>
  </si>
  <si>
    <t>お知らせテーブル.データバージョン(英)であること</t>
    <rPh sb="1" eb="2">
      <t>シ</t>
    </rPh>
    <rPh sb="18" eb="19">
      <t>エイ</t>
    </rPh>
    <phoneticPr fontId="2"/>
  </si>
  <si>
    <t>画面操作</t>
    <rPh sb="0" eb="2">
      <t>ガメン</t>
    </rPh>
    <rPh sb="2" eb="4">
      <t>ソウサ</t>
    </rPh>
    <phoneticPr fontId="2"/>
  </si>
  <si>
    <t>文字色、太字、リンク設定が出来ること</t>
    <rPh sb="0" eb="3">
      <t>モジショク</t>
    </rPh>
    <rPh sb="4" eb="6">
      <t>フトジ</t>
    </rPh>
    <rPh sb="10" eb="12">
      <t>セッテイ</t>
    </rPh>
    <rPh sb="13" eb="15">
      <t>デキ</t>
    </rPh>
    <phoneticPr fontId="2"/>
  </si>
  <si>
    <t>ブランクの場合必須エラーとなること</t>
    <rPh sb="5" eb="7">
      <t>バアイ</t>
    </rPh>
    <rPh sb="7" eb="9">
      <t>ヒッス</t>
    </rPh>
    <phoneticPr fontId="2"/>
  </si>
  <si>
    <t>お知らせテーブル</t>
    <rPh sb="1" eb="2">
      <t>シ</t>
    </rPh>
    <phoneticPr fontId="2"/>
  </si>
  <si>
    <t>お知らせ本文（日本語）</t>
  </si>
  <si>
    <t>お知らせ本文（英語）</t>
  </si>
  <si>
    <t>データバージョン（日本語）</t>
  </si>
  <si>
    <t>データバージョン（英語）</t>
  </si>
  <si>
    <t>最終更新日時</t>
  </si>
  <si>
    <t>最終更新者アカウントID</t>
  </si>
  <si>
    <t>画面入力データが登録されること</t>
    <rPh sb="0" eb="2">
      <t>ガメン</t>
    </rPh>
    <rPh sb="2" eb="4">
      <t>ニュウリョク</t>
    </rPh>
    <rPh sb="8" eb="10">
      <t>トウロク</t>
    </rPh>
    <phoneticPr fontId="2"/>
  </si>
  <si>
    <t>変更されないこと</t>
    <rPh sb="0" eb="2">
      <t>ヘンコウ</t>
    </rPh>
    <phoneticPr fontId="2"/>
  </si>
  <si>
    <t>ログインユーザであること</t>
    <phoneticPr fontId="2"/>
  </si>
  <si>
    <t>申請ログ検索画面</t>
    <rPh sb="0" eb="2">
      <t>シンセイ</t>
    </rPh>
    <rPh sb="4" eb="6">
      <t>ケンサク</t>
    </rPh>
    <rPh sb="6" eb="8">
      <t>ガメン</t>
    </rPh>
    <phoneticPr fontId="2"/>
  </si>
  <si>
    <t>検索条件</t>
    <rPh sb="0" eb="2">
      <t>ケンサク</t>
    </rPh>
    <rPh sb="2" eb="4">
      <t>ジョウケン</t>
    </rPh>
    <phoneticPr fontId="2"/>
  </si>
  <si>
    <t>申請者</t>
    <phoneticPr fontId="2"/>
  </si>
  <si>
    <t>申請日From</t>
    <rPh sb="0" eb="3">
      <t>シンセイビ</t>
    </rPh>
    <phoneticPr fontId="2"/>
  </si>
  <si>
    <t>申請日To</t>
    <rPh sb="0" eb="3">
      <t>シンセイビ</t>
    </rPh>
    <phoneticPr fontId="2"/>
  </si>
  <si>
    <t>検索ボタン押下</t>
    <rPh sb="0" eb="2">
      <t>ケンサク</t>
    </rPh>
    <rPh sb="5" eb="7">
      <t>オウカ</t>
    </rPh>
    <phoneticPr fontId="2"/>
  </si>
  <si>
    <t>検索結果件数が表示されること</t>
    <rPh sb="0" eb="2">
      <t>ケンサク</t>
    </rPh>
    <rPh sb="2" eb="4">
      <t>ケッカ</t>
    </rPh>
    <rPh sb="4" eb="6">
      <t>ケンスウ</t>
    </rPh>
    <rPh sb="7" eb="9">
      <t>ヒョウジ</t>
    </rPh>
    <phoneticPr fontId="2"/>
  </si>
  <si>
    <t>申請日時</t>
    <rPh sb="0" eb="2">
      <t>シンセイ</t>
    </rPh>
    <rPh sb="2" eb="4">
      <t>ニチジ</t>
    </rPh>
    <phoneticPr fontId="2"/>
  </si>
  <si>
    <t>指定した日付以降の申請データが表示されること</t>
    <rPh sb="0" eb="2">
      <t>シテイ</t>
    </rPh>
    <rPh sb="4" eb="8">
      <t>ヒヅケイコウ</t>
    </rPh>
    <rPh sb="9" eb="11">
      <t>シンセイ</t>
    </rPh>
    <rPh sb="15" eb="17">
      <t>ヒョウジ</t>
    </rPh>
    <phoneticPr fontId="2"/>
  </si>
  <si>
    <t>指定した日付以前の申請データが表示されること</t>
    <rPh sb="0" eb="2">
      <t>シテイ</t>
    </rPh>
    <rPh sb="4" eb="6">
      <t>ヒヅケ</t>
    </rPh>
    <rPh sb="6" eb="8">
      <t>イゼン</t>
    </rPh>
    <rPh sb="9" eb="11">
      <t>シンセイ</t>
    </rPh>
    <rPh sb="15" eb="17">
      <t>ヒョウジ</t>
    </rPh>
    <phoneticPr fontId="2"/>
  </si>
  <si>
    <t>一覧操作</t>
    <rPh sb="0" eb="2">
      <t>イチラン</t>
    </rPh>
    <rPh sb="2" eb="4">
      <t>ソウサ</t>
    </rPh>
    <phoneticPr fontId="2"/>
  </si>
  <si>
    <t>行選択</t>
    <rPh sb="0" eb="3">
      <t>ギョウセンタク</t>
    </rPh>
    <phoneticPr fontId="2"/>
  </si>
  <si>
    <t>選択レコードの詳細が表示されること</t>
    <rPh sb="0" eb="2">
      <t>センタク</t>
    </rPh>
    <rPh sb="7" eb="9">
      <t>ショウサイ</t>
    </rPh>
    <rPh sb="10" eb="12">
      <t>ヒョウジ</t>
    </rPh>
    <phoneticPr fontId="2"/>
  </si>
  <si>
    <t>申請したCLコードが表示されること</t>
    <rPh sb="0" eb="2">
      <t>シンセイ</t>
    </rPh>
    <rPh sb="10" eb="12">
      <t>ヒョウジ</t>
    </rPh>
    <phoneticPr fontId="2"/>
  </si>
  <si>
    <t>申請した証明書が表示されること</t>
    <rPh sb="0" eb="2">
      <t>シンセイ</t>
    </rPh>
    <rPh sb="4" eb="7">
      <t>ショウメイショ</t>
    </rPh>
    <rPh sb="8" eb="10">
      <t>ヒョウジ</t>
    </rPh>
    <phoneticPr fontId="2"/>
  </si>
  <si>
    <t>ページング</t>
    <phoneticPr fontId="2"/>
  </si>
  <si>
    <t>ページング機能が動作すること</t>
    <rPh sb="5" eb="7">
      <t>キノウ</t>
    </rPh>
    <rPh sb="8" eb="10">
      <t>ドウサ</t>
    </rPh>
    <phoneticPr fontId="2"/>
  </si>
  <si>
    <t>CSV出力ボタン押下</t>
    <rPh sb="3" eb="5">
      <t>シュツリョク</t>
    </rPh>
    <rPh sb="8" eb="10">
      <t>オウカ</t>
    </rPh>
    <phoneticPr fontId="2"/>
  </si>
  <si>
    <t>詳細データも出力されること</t>
    <rPh sb="0" eb="2">
      <t>ショウサイ</t>
    </rPh>
    <rPh sb="6" eb="8">
      <t>シュツリョク</t>
    </rPh>
    <phoneticPr fontId="2"/>
  </si>
  <si>
    <t>画面の全データが出力されること</t>
    <rPh sb="0" eb="2">
      <t>ガメン</t>
    </rPh>
    <rPh sb="3" eb="4">
      <t>ゼン</t>
    </rPh>
    <rPh sb="8" eb="10">
      <t>シュツリョク</t>
    </rPh>
    <phoneticPr fontId="2"/>
  </si>
  <si>
    <t>content_ja</t>
  </si>
  <si>
    <t>content_en</t>
  </si>
  <si>
    <t>data_version_ja</t>
  </si>
  <si>
    <t>data_version_en</t>
  </si>
  <si>
    <t>updated_at</t>
  </si>
  <si>
    <t>updated_by</t>
  </si>
  <si>
    <t>&lt;p&gt;お知らせ日本語です&lt;/p&gt;</t>
  </si>
  <si>
    <t>&lt;p&gt;english announcement.&lt;/p&gt;&lt;p&gt;&lt;a target="_blank" rel="noopener noreferrer nofollow" href="https://www.yahoo.co.jp/"&gt;yahoo&lt;/a&gt;&lt;/p&gt;&lt;p&gt;&lt;/p&gt;</t>
  </si>
  <si>
    <t>&lt;p&gt;ｂｂｂｂ&lt;/p&gt;</t>
  </si>
  <si>
    <t>&lt;h2&gt;&lt;span style="color: rgb(22, 163, 74);"&gt;&lt;strong&gt;version 1.0123&lt;/strong&gt;&lt;/span&gt;&lt;/h2&gt;&lt;p&gt;&lt;/p&gt;</t>
  </si>
  <si>
    <t>staff001</t>
  </si>
  <si>
    <t>195～200</t>
    <phoneticPr fontId="2"/>
  </si>
  <si>
    <t>&lt;p&gt;データバージョンv1.0&lt;/p&gt;</t>
  </si>
  <si>
    <t>&lt;p&gt;&lt;span style="color: rgb(22, 163, 74);"&gt;data version v1.0&lt;/span&gt;&lt;/p&gt;</t>
  </si>
  <si>
    <t>206～211</t>
    <phoneticPr fontId="2"/>
  </si>
  <si>
    <t>1ページ10件表示されていること</t>
    <rPh sb="6" eb="7">
      <t>ケン</t>
    </rPh>
    <rPh sb="7" eb="9">
      <t>ヒョウジ</t>
    </rPh>
    <phoneticPr fontId="2"/>
  </si>
  <si>
    <t>215～220</t>
    <phoneticPr fontId="2"/>
  </si>
  <si>
    <t>申請者</t>
    <rPh sb="0" eb="3">
      <t>シンセイシャ</t>
    </rPh>
    <phoneticPr fontId="2"/>
  </si>
  <si>
    <t>指定した申請者の申請データのみ表示されること</t>
    <rPh sb="0" eb="2">
      <t>シテイ</t>
    </rPh>
    <rPh sb="4" eb="7">
      <t>シンセイシャ</t>
    </rPh>
    <rPh sb="8" eb="10">
      <t>シンセイ</t>
    </rPh>
    <rPh sb="15" eb="17">
      <t>ヒョウジ</t>
    </rPh>
    <phoneticPr fontId="2"/>
  </si>
  <si>
    <t>224～226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</si>
</sst>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8"/>
      <color theme="1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0"/>
      <color rgb="FF0070C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新細明體"/>
      <family val="1"/>
    </font>
    <font>
      <sz val="11"/>
      <color theme="1"/>
      <name val="游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rgb="FF00000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rgb="FFC0C0C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7E7A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/>
    <xf numFmtId="0" fontId="15" fillId="0" borderId="0"/>
    <xf numFmtId="0" fontId="14" fillId="0" borderId="0"/>
    <xf numFmtId="9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38" fontId="5" fillId="2" borderId="6" xfId="1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 wrapText="1"/>
    </xf>
    <xf numFmtId="0" fontId="11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9" fillId="3" borderId="2" xfId="0" applyFont="1" applyFill="1" applyBorder="1">
      <alignment vertical="center"/>
    </xf>
    <xf numFmtId="0" fontId="9" fillId="2" borderId="0" xfId="0" applyFont="1" applyFill="1">
      <alignment vertical="center"/>
    </xf>
    <xf numFmtId="0" fontId="5" fillId="3" borderId="2" xfId="0" applyFont="1" applyFill="1" applyBorder="1">
      <alignment vertical="center"/>
    </xf>
    <xf numFmtId="38" fontId="10" fillId="2" borderId="0" xfId="1" applyFont="1" applyFill="1">
      <alignment vertical="center"/>
    </xf>
    <xf numFmtId="38" fontId="5" fillId="3" borderId="2" xfId="1" applyFont="1" applyFill="1" applyBorder="1">
      <alignment vertical="center"/>
    </xf>
    <xf numFmtId="14" fontId="5" fillId="3" borderId="2" xfId="0" applyNumberFormat="1" applyFont="1" applyFill="1" applyBorder="1">
      <alignment vertical="center"/>
    </xf>
    <xf numFmtId="38" fontId="5" fillId="3" borderId="3" xfId="1" applyFont="1" applyFill="1" applyBorder="1">
      <alignment vertical="center"/>
    </xf>
    <xf numFmtId="38" fontId="5" fillId="2" borderId="0" xfId="1" applyFont="1" applyFill="1">
      <alignment vertical="center"/>
    </xf>
    <xf numFmtId="38" fontId="5" fillId="4" borderId="4" xfId="1" applyFont="1" applyFill="1" applyBorder="1">
      <alignment vertical="center"/>
    </xf>
    <xf numFmtId="0" fontId="5" fillId="3" borderId="3" xfId="0" applyFont="1" applyFill="1" applyBorder="1">
      <alignment vertical="center"/>
    </xf>
    <xf numFmtId="38" fontId="5" fillId="4" borderId="5" xfId="1" applyFont="1" applyFill="1" applyBorder="1">
      <alignment vertical="center"/>
    </xf>
    <xf numFmtId="0" fontId="11" fillId="5" borderId="6" xfId="0" applyFont="1" applyFill="1" applyBorder="1">
      <alignment vertical="center"/>
    </xf>
    <xf numFmtId="0" fontId="11" fillId="5" borderId="6" xfId="0" applyFont="1" applyFill="1" applyBorder="1" applyAlignment="1">
      <alignment horizontal="left" vertical="center" wrapText="1"/>
    </xf>
    <xf numFmtId="0" fontId="11" fillId="6" borderId="7" xfId="0" applyFont="1" applyFill="1" applyBorder="1">
      <alignment vertical="center"/>
    </xf>
    <xf numFmtId="0" fontId="11" fillId="6" borderId="8" xfId="0" applyFont="1" applyFill="1" applyBorder="1">
      <alignment vertical="center"/>
    </xf>
    <xf numFmtId="0" fontId="4" fillId="2" borderId="6" xfId="0" applyFont="1" applyFill="1" applyBorder="1" applyAlignment="1">
      <alignment horizontal="left" vertical="center" wrapText="1"/>
    </xf>
    <xf numFmtId="0" fontId="6" fillId="2" borderId="0" xfId="0" applyFont="1" applyFill="1">
      <alignment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 wrapText="1"/>
    </xf>
    <xf numFmtId="14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>
      <alignment vertical="center"/>
    </xf>
    <xf numFmtId="0" fontId="6" fillId="2" borderId="8" xfId="0" applyFont="1" applyFill="1" applyBorder="1">
      <alignment vertical="center"/>
    </xf>
    <xf numFmtId="0" fontId="6" fillId="2" borderId="7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3" borderId="0" xfId="0" applyFill="1">
      <alignment vertical="center"/>
    </xf>
    <xf numFmtId="2" fontId="0" fillId="3" borderId="0" xfId="0" applyNumberFormat="1" applyFill="1">
      <alignment vertical="center"/>
    </xf>
    <xf numFmtId="0" fontId="5" fillId="8" borderId="2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17" fillId="7" borderId="0" xfId="0" applyFont="1" applyFill="1" applyAlignment="1">
      <alignment horizontal="center" vertical="center"/>
    </xf>
    <xf numFmtId="0" fontId="17" fillId="8" borderId="3" xfId="0" applyFont="1" applyFill="1" applyBorder="1">
      <alignment vertical="center"/>
    </xf>
    <xf numFmtId="0" fontId="5" fillId="0" borderId="0" xfId="0" applyFont="1">
      <alignment vertical="center"/>
    </xf>
    <xf numFmtId="0" fontId="6" fillId="9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left" vertical="center" wrapText="1"/>
    </xf>
    <xf numFmtId="0" fontId="6" fillId="9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top" wrapText="1"/>
    </xf>
    <xf numFmtId="0" fontId="5" fillId="9" borderId="6" xfId="0" applyFont="1" applyFill="1" applyBorder="1" applyAlignment="1">
      <alignment horizontal="center" vertical="center"/>
    </xf>
    <xf numFmtId="38" fontId="5" fillId="9" borderId="6" xfId="1" applyFont="1" applyFill="1" applyBorder="1" applyAlignment="1">
      <alignment horizontal="center" vertical="center"/>
    </xf>
    <xf numFmtId="14" fontId="5" fillId="9" borderId="6" xfId="0" applyNumberFormat="1" applyFont="1" applyFill="1" applyBorder="1" applyAlignment="1">
      <alignment horizontal="center" vertical="center"/>
    </xf>
    <xf numFmtId="14" fontId="6" fillId="9" borderId="6" xfId="0" applyNumberFormat="1" applyFont="1" applyFill="1" applyBorder="1" applyAlignment="1">
      <alignment horizontal="center" vertical="center"/>
    </xf>
    <xf numFmtId="0" fontId="6" fillId="9" borderId="7" xfId="0" applyFont="1" applyFill="1" applyBorder="1">
      <alignment vertical="center"/>
    </xf>
    <xf numFmtId="0" fontId="6" fillId="9" borderId="8" xfId="0" applyFont="1" applyFill="1" applyBorder="1">
      <alignment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0" xfId="0" applyFont="1" applyFill="1">
      <alignment vertical="center"/>
    </xf>
    <xf numFmtId="0" fontId="5" fillId="9" borderId="0" xfId="0" applyFont="1" applyFill="1">
      <alignment vertical="center"/>
    </xf>
    <xf numFmtId="0" fontId="0" fillId="2" borderId="1" xfId="0" applyFill="1" applyBorder="1">
      <alignment vertical="center"/>
    </xf>
    <xf numFmtId="0" fontId="4" fillId="2" borderId="6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3"/>
    </xf>
    <xf numFmtId="3" fontId="5" fillId="0" borderId="0" xfId="0" applyNumberFormat="1" applyFont="1">
      <alignment vertical="center"/>
    </xf>
    <xf numFmtId="0" fontId="18" fillId="2" borderId="6" xfId="9" applyFill="1" applyBorder="1" applyAlignment="1">
      <alignment horizontal="left" vertical="center" wrapText="1"/>
    </xf>
    <xf numFmtId="0" fontId="19" fillId="0" borderId="0" xfId="0" applyFont="1">
      <alignment vertical="center"/>
    </xf>
    <xf numFmtId="49" fontId="20" fillId="10" borderId="9" xfId="0" applyNumberFormat="1" applyFont="1" applyFill="1" applyBorder="1" applyAlignment="1">
      <alignment horizontal="left" vertical="center" wrapText="1"/>
    </xf>
    <xf numFmtId="1" fontId="21" fillId="0" borderId="9" xfId="0" applyNumberFormat="1" applyFont="1" applyBorder="1" applyAlignment="1">
      <alignment horizontal="right" vertical="center"/>
    </xf>
    <xf numFmtId="49" fontId="21" fillId="0" borderId="9" xfId="0" applyNumberFormat="1" applyFont="1" applyBorder="1">
      <alignment vertical="center"/>
    </xf>
    <xf numFmtId="0" fontId="21" fillId="0" borderId="9" xfId="0" applyFont="1" applyBorder="1" applyAlignment="1">
      <alignment horizontal="left" vertical="center"/>
    </xf>
    <xf numFmtId="176" fontId="21" fillId="0" borderId="9" xfId="0" applyNumberFormat="1" applyFont="1" applyBorder="1" applyAlignment="1">
      <alignment horizontal="right" vertical="center"/>
    </xf>
    <xf numFmtId="0" fontId="22" fillId="0" borderId="9" xfId="0" applyFont="1" applyBorder="1">
      <alignment vertical="center"/>
    </xf>
    <xf numFmtId="1" fontId="23" fillId="0" borderId="9" xfId="0" applyNumberFormat="1" applyFont="1" applyBorder="1" applyAlignment="1">
      <alignment horizontal="right" vertical="center"/>
    </xf>
    <xf numFmtId="49" fontId="23" fillId="0" borderId="9" xfId="0" applyNumberFormat="1" applyFont="1" applyBorder="1">
      <alignment vertical="center"/>
    </xf>
    <xf numFmtId="176" fontId="23" fillId="0" borderId="9" xfId="0" applyNumberFormat="1" applyFont="1" applyBorder="1" applyAlignment="1">
      <alignment horizontal="right" vertical="center"/>
    </xf>
  </cellXfs>
  <cellStyles count="10">
    <cellStyle name="9" xfId="4" xr:uid="{A751641A-59AF-4986-BEA0-95BA29A1AC5D}"/>
    <cellStyle name="Normal_02_samp海外旅費システム業務フロー" xfId="5" xr:uid="{4604693E-B1AD-4828-8A55-13D09FB69F45}"/>
    <cellStyle name="パーセント 2" xfId="6" xr:uid="{DB1323D5-3469-4DFC-9B1B-02C0C1893AEC}"/>
    <cellStyle name="ハイパーリンク" xfId="9" builtinId="8"/>
    <cellStyle name="桁区切り" xfId="1" builtinId="6"/>
    <cellStyle name="桁区切り 2" xfId="7" xr:uid="{5D3A9318-DCC0-47BB-B32F-3C22CD19183D}"/>
    <cellStyle name="標準" xfId="0" builtinId="0"/>
    <cellStyle name="標準 2" xfId="2" xr:uid="{00000000-0005-0000-0000-000002000000}"/>
    <cellStyle name="標準 3" xfId="8" xr:uid="{115F23B0-64CF-43C0-A0C6-100066EA8F97}"/>
    <cellStyle name="標準 4" xfId="3" xr:uid="{289337C8-F065-4CC3-9A51-A47EA5A4766B}"/>
  </cellStyles>
  <dxfs count="0"/>
  <tableStyles count="0" defaultTableStyle="TableStyleMedium2" defaultPivotStyle="PivotStyleLight16"/>
  <colors>
    <mruColors>
      <color rgb="FFCCFFFF"/>
      <color rgb="FF99FF99"/>
      <color rgb="FFFFFF66"/>
      <color rgb="FF66FFFF"/>
      <color rgb="FFFFFF99"/>
      <color rgb="FFFFFF00"/>
      <color rgb="FFCC9900"/>
      <color rgb="FFFFFFCC"/>
      <color rgb="FFFF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26</xdr:col>
      <xdr:colOff>96516</xdr:colOff>
      <xdr:row>7</xdr:row>
      <xdr:rowOff>28723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532BFE3-7F34-6302-24BE-5B98B4801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71450"/>
          <a:ext cx="9069066" cy="105742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15</xdr:row>
      <xdr:rowOff>104775</xdr:rowOff>
    </xdr:from>
    <xdr:to>
      <xdr:col>41</xdr:col>
      <xdr:colOff>77878</xdr:colOff>
      <xdr:row>22</xdr:row>
      <xdr:rowOff>85890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4ECB4FA-FAE7-29C7-1281-6482ADD47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676525"/>
          <a:ext cx="12022228" cy="11812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39</xdr:col>
      <xdr:colOff>106405</xdr:colOff>
      <xdr:row>15</xdr:row>
      <xdr:rowOff>47775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32E2AC4-9150-12C4-C40F-C94151DC2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1543050"/>
          <a:ext cx="11679280" cy="1076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1295907</xdr:colOff>
      <xdr:row>29</xdr:row>
      <xdr:rowOff>28627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A90A4FF-E553-BFEF-B017-A7907F1B4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" y="4629150"/>
          <a:ext cx="3629532" cy="37152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32</xdr:row>
      <xdr:rowOff>95250</xdr:rowOff>
    </xdr:from>
    <xdr:to>
      <xdr:col>30</xdr:col>
      <xdr:colOff>125204</xdr:colOff>
      <xdr:row>45</xdr:row>
      <xdr:rowOff>143193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999B82A-3AC1-5F05-8405-9A72F3624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5581650"/>
          <a:ext cx="9878804" cy="227679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47</xdr:row>
      <xdr:rowOff>95250</xdr:rowOff>
    </xdr:from>
    <xdr:to>
      <xdr:col>40</xdr:col>
      <xdr:colOff>30221</xdr:colOff>
      <xdr:row>76</xdr:row>
      <xdr:rowOff>29260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E10297A-69A6-0110-5C17-269F0EEF7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8153400"/>
          <a:ext cx="11793596" cy="4906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37</xdr:col>
      <xdr:colOff>134928</xdr:colOff>
      <xdr:row>88</xdr:row>
      <xdr:rowOff>85833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351241B-1273-AEF2-AAA8-A0A5EBEDE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" y="14401800"/>
          <a:ext cx="11307753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79</xdr:row>
      <xdr:rowOff>9525</xdr:rowOff>
    </xdr:from>
    <xdr:to>
      <xdr:col>26</xdr:col>
      <xdr:colOff>1247</xdr:colOff>
      <xdr:row>82</xdr:row>
      <xdr:rowOff>76281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9845FA6-6424-C5A7-EA12-3695477FC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4800" y="13554075"/>
          <a:ext cx="8935697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3</xdr:col>
      <xdr:colOff>219431</xdr:colOff>
      <xdr:row>101</xdr:row>
      <xdr:rowOff>66924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6B53C09-34DF-7DC9-63E0-6892162CD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6700" y="15601950"/>
          <a:ext cx="2553056" cy="17814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1143322</xdr:colOff>
      <xdr:row>109</xdr:row>
      <xdr:rowOff>143039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95AEC4E-0851-B054-E53D-6A71BA2A9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6700" y="17659350"/>
          <a:ext cx="2305372" cy="1171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37</xdr:col>
      <xdr:colOff>106349</xdr:colOff>
      <xdr:row>116</xdr:row>
      <xdr:rowOff>123938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78C2569-B1EC-B1D9-F27A-735F67184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6700" y="19202400"/>
          <a:ext cx="11279174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37</xdr:col>
      <xdr:colOff>153981</xdr:colOff>
      <xdr:row>123</xdr:row>
      <xdr:rowOff>120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E02F198-2104-129C-7CEB-4FECC2C09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6700" y="20231100"/>
          <a:ext cx="11326806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37</xdr:col>
      <xdr:colOff>106349</xdr:colOff>
      <xdr:row>130</xdr:row>
      <xdr:rowOff>123938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DD77A8E-04DE-49A4-8610-3DAB02E67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6700" y="21602700"/>
          <a:ext cx="11279174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39</xdr:col>
      <xdr:colOff>20668</xdr:colOff>
      <xdr:row>134</xdr:row>
      <xdr:rowOff>114364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D0F18EA-C156-7E92-D305-A98C4EB17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6700" y="22631400"/>
          <a:ext cx="11593543" cy="4572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38</xdr:col>
      <xdr:colOff>106377</xdr:colOff>
      <xdr:row>171</xdr:row>
      <xdr:rowOff>29393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DB0AAB0-2807-50C5-F9EE-1B3B4957E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6700" y="23488650"/>
          <a:ext cx="11479227" cy="58586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3</xdr:col>
      <xdr:colOff>2200908</xdr:colOff>
      <xdr:row>178</xdr:row>
      <xdr:rowOff>76330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A024392-BA9E-1CA1-24F2-FCB85BA52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6700" y="29660850"/>
          <a:ext cx="4534533" cy="933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3</xdr:col>
      <xdr:colOff>495695</xdr:colOff>
      <xdr:row>187</xdr:row>
      <xdr:rowOff>124034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C6FDD57-43EB-682F-A2CA-0A1E3A2F7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6700" y="30670500"/>
          <a:ext cx="2829320" cy="1495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20</xdr:col>
      <xdr:colOff>48716</xdr:colOff>
      <xdr:row>201</xdr:row>
      <xdr:rowOff>19316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2B634CA6-D672-F836-54E8-68A045C38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6700" y="32556450"/>
          <a:ext cx="7821116" cy="190526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208</xdr:row>
      <xdr:rowOff>28575</xdr:rowOff>
    </xdr:from>
    <xdr:to>
      <xdr:col>24</xdr:col>
      <xdr:colOff>86919</xdr:colOff>
      <xdr:row>210</xdr:row>
      <xdr:rowOff>76255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E51B6C0A-3544-7A61-4EEF-EDEC33A0C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1475" y="35671125"/>
          <a:ext cx="8554644" cy="39058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203</xdr:row>
      <xdr:rowOff>76200</xdr:rowOff>
    </xdr:from>
    <xdr:to>
      <xdr:col>3</xdr:col>
      <xdr:colOff>790999</xdr:colOff>
      <xdr:row>207</xdr:row>
      <xdr:rowOff>9611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62905EB9-08BE-21C2-B6F5-7E6CAB58F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2425" y="34861500"/>
          <a:ext cx="3038899" cy="619211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218</xdr:row>
      <xdr:rowOff>9525</xdr:rowOff>
    </xdr:from>
    <xdr:to>
      <xdr:col>36</xdr:col>
      <xdr:colOff>87316</xdr:colOff>
      <xdr:row>223</xdr:row>
      <xdr:rowOff>123961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BC3D0BE-45EB-EC77-0E78-690B01D93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7175" y="37366575"/>
          <a:ext cx="11403016" cy="971686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211</xdr:row>
      <xdr:rowOff>114300</xdr:rowOff>
    </xdr:from>
    <xdr:to>
      <xdr:col>5</xdr:col>
      <xdr:colOff>29294</xdr:colOff>
      <xdr:row>216</xdr:row>
      <xdr:rowOff>123946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95E65A98-2527-ED8E-380B-2DDDE6527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7650" y="36271200"/>
          <a:ext cx="5153744" cy="866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3</xdr:col>
      <xdr:colOff>152747</xdr:colOff>
      <xdr:row>228</xdr:row>
      <xdr:rowOff>66732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E3F8DC8-4EBA-8373-1E72-A4C2E4617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66700" y="38728650"/>
          <a:ext cx="2486372" cy="40963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232</xdr:row>
      <xdr:rowOff>104775</xdr:rowOff>
    </xdr:from>
    <xdr:to>
      <xdr:col>24</xdr:col>
      <xdr:colOff>132264</xdr:colOff>
      <xdr:row>275</xdr:row>
      <xdr:rowOff>103853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FB77239D-8A55-E4EC-7714-3636988D0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5750" y="39862125"/>
          <a:ext cx="8685714" cy="73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16</xdr:col>
      <xdr:colOff>172447</xdr:colOff>
      <xdr:row>283</xdr:row>
      <xdr:rowOff>104909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F7424A0C-805B-9BA1-CA33-DBCAF4F3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6700" y="47644050"/>
          <a:ext cx="7144747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17</xdr:col>
      <xdr:colOff>58159</xdr:colOff>
      <xdr:row>294</xdr:row>
      <xdr:rowOff>191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5FAFA6B6-8C82-0C51-0492-190EDA710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6700" y="49015650"/>
          <a:ext cx="7230484" cy="1371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3</xdr:col>
      <xdr:colOff>2191381</xdr:colOff>
      <xdr:row>319</xdr:row>
      <xdr:rowOff>86192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60D0301F-C1F5-644C-B4F1-A1B5A5D13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66700" y="51415950"/>
          <a:ext cx="4525006" cy="3343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3</xdr:col>
      <xdr:colOff>1867486</xdr:colOff>
      <xdr:row>340</xdr:row>
      <xdr:rowOff>76641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1BA6E572-991D-E675-767A-AA917F8AA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66700" y="55187850"/>
          <a:ext cx="4201111" cy="31627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5</xdr:col>
      <xdr:colOff>134035</xdr:colOff>
      <xdr:row>360</xdr:row>
      <xdr:rowOff>124249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9547A5D-8E2A-7DE5-3268-755ACEACD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6700" y="58788300"/>
          <a:ext cx="4906060" cy="30388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7</xdr:col>
      <xdr:colOff>38827</xdr:colOff>
      <xdr:row>380</xdr:row>
      <xdr:rowOff>9957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1CD6D56F-CAC5-CFB3-EE6A-57AF4EEFA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66700" y="62045850"/>
          <a:ext cx="5210902" cy="3096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16</xdr:col>
      <xdr:colOff>134342</xdr:colOff>
      <xdr:row>406</xdr:row>
      <xdr:rowOff>86311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368CB145-5B89-7D0B-A320-B25D1FA9B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66700" y="65474850"/>
          <a:ext cx="7106642" cy="42011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3</xdr:col>
      <xdr:colOff>1448328</xdr:colOff>
      <xdr:row>434</xdr:row>
      <xdr:rowOff>57756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1E2A0676-5912-660C-0F33-A8D6BBE28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66700" y="70104000"/>
          <a:ext cx="3781953" cy="43440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21</xdr:col>
      <xdr:colOff>115429</xdr:colOff>
      <xdr:row>471</xdr:row>
      <xdr:rowOff>162761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B7A0AE0F-A56F-87E9-EABB-87FCB09B9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6700" y="74904600"/>
          <a:ext cx="8087854" cy="59920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2</xdr:col>
      <xdr:colOff>1076637</xdr:colOff>
      <xdr:row>478</xdr:row>
      <xdr:rowOff>114364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8DD515F0-A7B2-7E4E-842D-45952381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66700" y="81591150"/>
          <a:ext cx="2238687" cy="4572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26</xdr:col>
      <xdr:colOff>96516</xdr:colOff>
      <xdr:row>495</xdr:row>
      <xdr:rowOff>359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D4D08AFD-6EF0-7646-8D33-4B0AE6CC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66700" y="82276950"/>
          <a:ext cx="9069066" cy="25721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16</xdr:col>
      <xdr:colOff>134342</xdr:colOff>
      <xdr:row>504</xdr:row>
      <xdr:rowOff>104957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2E2FB549-24F9-E1CA-CB22-EB323EC3B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66700" y="85191600"/>
          <a:ext cx="7106642" cy="1305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41</xdr:col>
      <xdr:colOff>49303</xdr:colOff>
      <xdr:row>517</xdr:row>
      <xdr:rowOff>19316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CB8F8D99-E5AA-43C1-B7DA-B0FEB310E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66700" y="86734650"/>
          <a:ext cx="12022228" cy="19052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39</xdr:col>
      <xdr:colOff>144510</xdr:colOff>
      <xdr:row>531</xdr:row>
      <xdr:rowOff>19340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66243086-7EB5-3094-C568-AF0732325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66700" y="88963500"/>
          <a:ext cx="11717385" cy="20767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28</xdr:col>
      <xdr:colOff>39413</xdr:colOff>
      <xdr:row>558</xdr:row>
      <xdr:rowOff>67283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9F480BA0-72EA-E8C7-D770-FA0E00021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66700" y="91363800"/>
          <a:ext cx="9412013" cy="43535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561</xdr:row>
      <xdr:rowOff>57150</xdr:rowOff>
    </xdr:from>
    <xdr:to>
      <xdr:col>41</xdr:col>
      <xdr:colOff>96921</xdr:colOff>
      <xdr:row>571</xdr:row>
      <xdr:rowOff>28810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7FE60EF9-ED6B-002F-EB14-58CB858A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61950" y="96221550"/>
          <a:ext cx="11974596" cy="1686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37</xdr:col>
      <xdr:colOff>106349</xdr:colOff>
      <xdr:row>583</xdr:row>
      <xdr:rowOff>9766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6A809250-306B-C776-A343-0DEFF9152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66700" y="98221800"/>
          <a:ext cx="11279174" cy="17242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585</xdr:row>
      <xdr:rowOff>0</xdr:rowOff>
    </xdr:from>
    <xdr:to>
      <xdr:col>39</xdr:col>
      <xdr:colOff>39721</xdr:colOff>
      <xdr:row>594</xdr:row>
      <xdr:rowOff>133584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B5E434D-9109-A4E2-3AD8-9FA962AF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66700" y="100279200"/>
          <a:ext cx="11612596" cy="1676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597</xdr:row>
      <xdr:rowOff>0</xdr:rowOff>
    </xdr:from>
    <xdr:to>
      <xdr:col>40</xdr:col>
      <xdr:colOff>77854</xdr:colOff>
      <xdr:row>599</xdr:row>
      <xdr:rowOff>161995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10897E6F-C205-B4D5-ABE7-4CEDC7FE3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00075" y="102336600"/>
          <a:ext cx="11850754" cy="5048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38</xdr:col>
      <xdr:colOff>11114</xdr:colOff>
      <xdr:row>607</xdr:row>
      <xdr:rowOff>57278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1187085-0A31-80A2-03F8-89B9C1120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00075" y="103193850"/>
          <a:ext cx="11383964" cy="9145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609</xdr:row>
      <xdr:rowOff>0</xdr:rowOff>
    </xdr:from>
    <xdr:to>
      <xdr:col>42</xdr:col>
      <xdr:colOff>49331</xdr:colOff>
      <xdr:row>612</xdr:row>
      <xdr:rowOff>57230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4B3BCE84-AE93-1D34-7CD1-668454192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0075" y="104394000"/>
          <a:ext cx="12222281" cy="571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41</xdr:col>
      <xdr:colOff>1671</xdr:colOff>
      <xdr:row>626</xdr:row>
      <xdr:rowOff>47919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B7307D04-1EAE-2880-3341-A3EC6828A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00075" y="105251250"/>
          <a:ext cx="11974596" cy="2105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39</xdr:col>
      <xdr:colOff>87352</xdr:colOff>
      <xdr:row>633</xdr:row>
      <xdr:rowOff>38225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E3E89457-4818-6F52-FED3-3B7450B44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00075" y="107651550"/>
          <a:ext cx="11660227" cy="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39</xdr:col>
      <xdr:colOff>182616</xdr:colOff>
      <xdr:row>640</xdr:row>
      <xdr:rowOff>47751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D864FD4E-5318-AC08-67AD-B499CCF45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00075" y="108851700"/>
          <a:ext cx="11755491" cy="9050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39</xdr:col>
      <xdr:colOff>163563</xdr:colOff>
      <xdr:row>647</xdr:row>
      <xdr:rowOff>28699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B5027468-107B-E9CF-D9B2-219EA43AB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00075" y="110051850"/>
          <a:ext cx="11736438" cy="885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3</xdr:col>
      <xdr:colOff>733853</xdr:colOff>
      <xdr:row>654</xdr:row>
      <xdr:rowOff>28699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7728F54F-424D-1D3B-864F-E02BA066F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00075" y="111252000"/>
          <a:ext cx="3067478" cy="885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32</xdr:col>
      <xdr:colOff>106209</xdr:colOff>
      <xdr:row>664</xdr:row>
      <xdr:rowOff>95455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DD52C924-EFAE-54EE-3443-1D021F7EE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0075" y="112452150"/>
          <a:ext cx="10278909" cy="14670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3</xdr:col>
      <xdr:colOff>1143485</xdr:colOff>
      <xdr:row>675</xdr:row>
      <xdr:rowOff>124034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57AD5D4A-D8A5-E89B-2454-7F837AC72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00075" y="114338100"/>
          <a:ext cx="3477110" cy="1495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31</xdr:col>
      <xdr:colOff>58550</xdr:colOff>
      <xdr:row>739</xdr:row>
      <xdr:rowOff>38847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E3F4B069-0C98-AD8F-3631-F92705B35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00075" y="122910600"/>
          <a:ext cx="10031225" cy="535379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742</xdr:row>
      <xdr:rowOff>0</xdr:rowOff>
    </xdr:from>
    <xdr:to>
      <xdr:col>31</xdr:col>
      <xdr:colOff>77599</xdr:colOff>
      <xdr:row>789</xdr:row>
      <xdr:rowOff>86862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D7940D61-0788-7134-50A3-F93F8B380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28650" y="128739900"/>
          <a:ext cx="10021699" cy="81450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792</xdr:row>
      <xdr:rowOff>0</xdr:rowOff>
    </xdr:from>
    <xdr:to>
      <xdr:col>22</xdr:col>
      <xdr:colOff>77351</xdr:colOff>
      <xdr:row>825</xdr:row>
      <xdr:rowOff>57948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9FDB2C8-1ADF-DC65-8394-66A0C0DD2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00075" y="137312400"/>
          <a:ext cx="8249801" cy="57157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827</xdr:row>
      <xdr:rowOff>0</xdr:rowOff>
    </xdr:from>
    <xdr:to>
      <xdr:col>5</xdr:col>
      <xdr:colOff>48298</xdr:colOff>
      <xdr:row>859</xdr:row>
      <xdr:rowOff>57924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E2FE2832-412D-87F7-AF5D-060504CAA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00075" y="143313150"/>
          <a:ext cx="4820323" cy="55443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862</xdr:row>
      <xdr:rowOff>0</xdr:rowOff>
    </xdr:from>
    <xdr:to>
      <xdr:col>3</xdr:col>
      <xdr:colOff>962485</xdr:colOff>
      <xdr:row>892</xdr:row>
      <xdr:rowOff>86455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F59B7F24-5F78-625D-FD4F-53658B232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00075" y="149313900"/>
          <a:ext cx="3296110" cy="52299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894</xdr:row>
      <xdr:rowOff>0</xdr:rowOff>
    </xdr:from>
    <xdr:to>
      <xdr:col>3</xdr:col>
      <xdr:colOff>162273</xdr:colOff>
      <xdr:row>920</xdr:row>
      <xdr:rowOff>114938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16F19EAD-1AF4-EAFF-0CB9-57310F7A9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00075" y="154800300"/>
          <a:ext cx="2495898" cy="4572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19</xdr:col>
      <xdr:colOff>153478</xdr:colOff>
      <xdr:row>943</xdr:row>
      <xdr:rowOff>143374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539E7C26-295C-FF2E-0D86-F4F073C5D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00075" y="159772350"/>
          <a:ext cx="7725853" cy="3572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946</xdr:row>
      <xdr:rowOff>0</xdr:rowOff>
    </xdr:from>
    <xdr:to>
      <xdr:col>6</xdr:col>
      <xdr:colOff>181694</xdr:colOff>
      <xdr:row>982</xdr:row>
      <xdr:rowOff>77072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553BACF2-976D-1DB2-9693-BA34141EF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00075" y="163715700"/>
          <a:ext cx="5153744" cy="62492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993</xdr:row>
      <xdr:rowOff>0</xdr:rowOff>
    </xdr:from>
    <xdr:to>
      <xdr:col>6</xdr:col>
      <xdr:colOff>134063</xdr:colOff>
      <xdr:row>996</xdr:row>
      <xdr:rowOff>66756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D379AB2E-08C9-642A-C29E-EA4800115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00075" y="172974000"/>
          <a:ext cx="5106113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998</xdr:row>
      <xdr:rowOff>0</xdr:rowOff>
    </xdr:from>
    <xdr:to>
      <xdr:col>3</xdr:col>
      <xdr:colOff>2191381</xdr:colOff>
      <xdr:row>1001</xdr:row>
      <xdr:rowOff>104861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032BE41B-2E38-8D13-251F-B8562AC20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00075" y="173831250"/>
          <a:ext cx="4525006" cy="619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1012</xdr:row>
      <xdr:rowOff>0</xdr:rowOff>
    </xdr:from>
    <xdr:to>
      <xdr:col>36</xdr:col>
      <xdr:colOff>182532</xdr:colOff>
      <xdr:row>1038</xdr:row>
      <xdr:rowOff>67306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A0A1D318-92CC-8D55-7596-70FFA2C67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00075" y="177431700"/>
          <a:ext cx="11155332" cy="45250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1041</xdr:row>
      <xdr:rowOff>0</xdr:rowOff>
    </xdr:from>
    <xdr:to>
      <xdr:col>38</xdr:col>
      <xdr:colOff>77798</xdr:colOff>
      <xdr:row>1058</xdr:row>
      <xdr:rowOff>162354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CABBEBCD-5BB2-1C38-74E8-0E4F0303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00075" y="182403750"/>
          <a:ext cx="11450648" cy="30770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1061</xdr:row>
      <xdr:rowOff>0</xdr:rowOff>
    </xdr:from>
    <xdr:to>
      <xdr:col>36</xdr:col>
      <xdr:colOff>11058</xdr:colOff>
      <xdr:row>1098</xdr:row>
      <xdr:rowOff>124728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479ED4E0-5069-3D30-3448-CD17EB664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00075" y="185832750"/>
          <a:ext cx="10983858" cy="64683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1101</xdr:row>
      <xdr:rowOff>0</xdr:rowOff>
    </xdr:from>
    <xdr:to>
      <xdr:col>37</xdr:col>
      <xdr:colOff>68244</xdr:colOff>
      <xdr:row>1131</xdr:row>
      <xdr:rowOff>143613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A335FF6E-3207-3931-164F-48DB8DC1B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00075" y="192690750"/>
          <a:ext cx="11241069" cy="52871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1134</xdr:row>
      <xdr:rowOff>0</xdr:rowOff>
    </xdr:from>
    <xdr:to>
      <xdr:col>39</xdr:col>
      <xdr:colOff>20668</xdr:colOff>
      <xdr:row>1160</xdr:row>
      <xdr:rowOff>10149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FFAC8C98-4179-C09F-BB0F-ACBE71B7F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00075" y="198348600"/>
          <a:ext cx="11593543" cy="4467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1163</xdr:row>
      <xdr:rowOff>0</xdr:rowOff>
    </xdr:from>
    <xdr:to>
      <xdr:col>23</xdr:col>
      <xdr:colOff>96432</xdr:colOff>
      <xdr:row>1182</xdr:row>
      <xdr:rowOff>143350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82AAC3A6-FED6-4035-12C4-D22E5934F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00075" y="203320650"/>
          <a:ext cx="8468907" cy="3400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1187</xdr:row>
      <xdr:rowOff>0</xdr:rowOff>
    </xdr:from>
    <xdr:to>
      <xdr:col>43</xdr:col>
      <xdr:colOff>11253</xdr:colOff>
      <xdr:row>1204</xdr:row>
      <xdr:rowOff>57565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B59C7924-58CD-9D5C-1FFE-87ECD3F95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00075" y="207435450"/>
          <a:ext cx="12384228" cy="2972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reenmeister.support.3p@hirose-g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C131-816A-4222-92B5-70F2AD947981}">
  <sheetPr codeName="Sheet2"/>
  <dimension ref="B2:L10"/>
  <sheetViews>
    <sheetView zoomScale="70" zoomScaleNormal="70" workbookViewId="0">
      <selection activeCell="Z25" sqref="Z25"/>
    </sheetView>
  </sheetViews>
  <sheetFormatPr defaultColWidth="8.75" defaultRowHeight="18.75" x14ac:dyDescent="0.4"/>
  <cols>
    <col min="1" max="16384" width="8.75" style="40"/>
  </cols>
  <sheetData>
    <row r="2" spans="2:12" x14ac:dyDescent="0.4">
      <c r="B2" s="39" t="s">
        <v>54</v>
      </c>
      <c r="L2" s="40" t="s">
        <v>72</v>
      </c>
    </row>
    <row r="3" spans="2:12" x14ac:dyDescent="0.4">
      <c r="C3" s="40" t="s">
        <v>55</v>
      </c>
      <c r="D3" s="40" t="s">
        <v>56</v>
      </c>
      <c r="L3" s="62"/>
    </row>
    <row r="4" spans="2:12" x14ac:dyDescent="0.4">
      <c r="C4" s="42">
        <v>112.5</v>
      </c>
      <c r="D4" s="40" t="s">
        <v>23</v>
      </c>
      <c r="L4" s="62" t="s">
        <v>73</v>
      </c>
    </row>
    <row r="5" spans="2:12" x14ac:dyDescent="0.4">
      <c r="C5" s="40" t="s">
        <v>57</v>
      </c>
      <c r="D5" s="40" t="s">
        <v>56</v>
      </c>
      <c r="L5" s="62" t="s">
        <v>74</v>
      </c>
    </row>
    <row r="6" spans="2:12" x14ac:dyDescent="0.4">
      <c r="C6" s="42">
        <v>10.199999999999999</v>
      </c>
      <c r="D6" s="40" t="s">
        <v>23</v>
      </c>
    </row>
    <row r="7" spans="2:12" x14ac:dyDescent="0.4">
      <c r="C7" s="40" t="s">
        <v>58</v>
      </c>
    </row>
    <row r="8" spans="2:12" x14ac:dyDescent="0.4">
      <c r="C8" s="41" t="s">
        <v>13</v>
      </c>
      <c r="D8" s="43">
        <v>1</v>
      </c>
      <c r="E8" s="40" t="s">
        <v>59</v>
      </c>
      <c r="G8" s="40" t="s">
        <v>60</v>
      </c>
    </row>
    <row r="9" spans="2:12" x14ac:dyDescent="0.4">
      <c r="C9" s="41" t="s">
        <v>16</v>
      </c>
      <c r="D9" s="43">
        <v>2</v>
      </c>
      <c r="E9" s="40" t="s">
        <v>61</v>
      </c>
      <c r="G9" s="40" t="s">
        <v>60</v>
      </c>
    </row>
    <row r="10" spans="2:12" x14ac:dyDescent="0.4">
      <c r="C10" s="41" t="s">
        <v>21</v>
      </c>
      <c r="D10" s="43">
        <v>0.1</v>
      </c>
      <c r="E10" s="40" t="s">
        <v>62</v>
      </c>
      <c r="G10" s="40" t="s">
        <v>60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ACAC-9EF7-43C1-ABA8-49C1FA7DCED0}">
  <sheetPr codeName="Sheet3">
    <pageSetUpPr fitToPage="1"/>
  </sheetPr>
  <dimension ref="B1:V243"/>
  <sheetViews>
    <sheetView tabSelected="1" topLeftCell="A14" zoomScale="85" zoomScaleNormal="85" zoomScaleSheetLayoutView="85" workbookViewId="0">
      <pane ySplit="1" topLeftCell="A217" activePane="bottomLeft" state="frozen"/>
      <selection activeCell="A14" sqref="A14"/>
      <selection pane="bottomLeft" activeCell="F233" sqref="F233"/>
    </sheetView>
  </sheetViews>
  <sheetFormatPr defaultColWidth="9" defaultRowHeight="19.899999999999999" customHeight="1" x14ac:dyDescent="0.4"/>
  <cols>
    <col min="1" max="1" width="1.875" style="1" customWidth="1"/>
    <col min="2" max="2" width="5.25" style="1" customWidth="1"/>
    <col min="3" max="3" width="20.875" style="1" bestFit="1" customWidth="1"/>
    <col min="4" max="4" width="29.75" style="1" customWidth="1"/>
    <col min="5" max="5" width="28.875" style="1" customWidth="1"/>
    <col min="6" max="6" width="46.5" style="1" customWidth="1"/>
    <col min="7" max="7" width="8.25" style="1" hidden="1" customWidth="1"/>
    <col min="8" max="8" width="17.5" style="1" hidden="1" customWidth="1"/>
    <col min="9" max="9" width="5" style="1" hidden="1" customWidth="1"/>
    <col min="10" max="10" width="11.625" style="1" hidden="1" customWidth="1"/>
    <col min="11" max="11" width="12.625" style="1" customWidth="1"/>
    <col min="12" max="12" width="11.625" style="1" customWidth="1"/>
    <col min="13" max="13" width="5" style="1" customWidth="1"/>
    <col min="14" max="14" width="13" style="1" customWidth="1"/>
    <col min="15" max="15" width="18.125" style="1" customWidth="1"/>
    <col min="16" max="16" width="3.875" style="1" customWidth="1"/>
    <col min="17" max="17" width="11.625" style="1" customWidth="1"/>
    <col min="18" max="18" width="3.125" style="1" customWidth="1"/>
    <col min="19" max="19" width="11.625" style="1" customWidth="1"/>
    <col min="20" max="20" width="3.625" style="1" customWidth="1"/>
    <col min="21" max="21" width="9" style="1"/>
    <col min="22" max="22" width="26.875" style="1" customWidth="1"/>
    <col min="23" max="16384" width="9" style="1"/>
  </cols>
  <sheetData>
    <row r="1" spans="2:22" ht="19.899999999999999" customHeight="1" x14ac:dyDescent="0.4">
      <c r="B1" s="12" t="s">
        <v>45</v>
      </c>
      <c r="C1" s="12"/>
      <c r="D1" s="12"/>
      <c r="E1" s="12"/>
      <c r="V1" s="13" t="s">
        <v>0</v>
      </c>
    </row>
    <row r="2" spans="2:22" ht="19.899999999999999" customHeight="1" x14ac:dyDescent="0.4">
      <c r="F2" s="12"/>
      <c r="G2" s="12"/>
      <c r="V2" s="14"/>
    </row>
    <row r="3" spans="2:22" ht="19.899999999999999" customHeight="1" x14ac:dyDescent="0.4">
      <c r="B3" s="1" t="s">
        <v>66</v>
      </c>
      <c r="C3" s="45"/>
      <c r="E3" s="2" t="s">
        <v>46</v>
      </c>
      <c r="F3" s="15" t="s">
        <v>75</v>
      </c>
      <c r="G3" s="16"/>
      <c r="O3" s="2" t="s">
        <v>1</v>
      </c>
      <c r="Q3" s="17"/>
      <c r="V3" s="14" t="s">
        <v>2</v>
      </c>
    </row>
    <row r="4" spans="2:22" ht="19.899999999999999" customHeight="1" x14ac:dyDescent="0.4">
      <c r="B4" s="1" t="s">
        <v>63</v>
      </c>
      <c r="C4" s="44">
        <f>J8*係数新規 + J9*係数修正+J10*係数流用</f>
        <v>0</v>
      </c>
      <c r="D4" s="1" t="s">
        <v>7</v>
      </c>
      <c r="E4" s="2"/>
      <c r="J4" s="18" t="s">
        <v>42</v>
      </c>
      <c r="O4" s="2"/>
      <c r="V4" s="14" t="s">
        <v>3</v>
      </c>
    </row>
    <row r="5" spans="2:22" ht="19.899999999999999" customHeight="1" x14ac:dyDescent="0.4">
      <c r="B5" s="1" t="s">
        <v>64</v>
      </c>
      <c r="C5" s="47">
        <f>ROUNDUP(C4*試験密度/1000,0)</f>
        <v>0</v>
      </c>
      <c r="D5" s="1" t="s">
        <v>67</v>
      </c>
      <c r="E5" s="2" t="s">
        <v>47</v>
      </c>
      <c r="F5" s="17" t="s">
        <v>76</v>
      </c>
      <c r="J5" s="18" t="s">
        <v>43</v>
      </c>
      <c r="O5" s="2" t="s">
        <v>4</v>
      </c>
      <c r="Q5" s="17"/>
      <c r="V5" s="14" t="s">
        <v>5</v>
      </c>
    </row>
    <row r="6" spans="2:22" ht="19.899999999999999" customHeight="1" x14ac:dyDescent="0.4">
      <c r="B6" s="1" t="s">
        <v>68</v>
      </c>
      <c r="C6" s="47">
        <f>ROUNDUP(C4*誤り件数/1000,0)</f>
        <v>0</v>
      </c>
      <c r="D6" s="1" t="s">
        <v>69</v>
      </c>
      <c r="E6" s="2"/>
      <c r="H6" s="2" t="s">
        <v>6</v>
      </c>
      <c r="J6" s="19"/>
      <c r="K6" s="1" t="s">
        <v>7</v>
      </c>
      <c r="O6" s="2"/>
      <c r="V6" s="14" t="s">
        <v>8</v>
      </c>
    </row>
    <row r="7" spans="2:22" ht="19.899999999999999" customHeight="1" x14ac:dyDescent="0.4">
      <c r="E7" s="2" t="s">
        <v>48</v>
      </c>
      <c r="F7" s="17"/>
      <c r="H7" s="2"/>
      <c r="O7" s="2" t="s">
        <v>9</v>
      </c>
      <c r="Q7" s="20"/>
      <c r="R7" s="3" t="s">
        <v>10</v>
      </c>
      <c r="S7" s="20"/>
      <c r="V7" s="14" t="s">
        <v>11</v>
      </c>
    </row>
    <row r="8" spans="2:22" ht="19.899999999999999" customHeight="1" x14ac:dyDescent="0.4">
      <c r="B8" s="1" t="s">
        <v>65</v>
      </c>
      <c r="H8" s="2" t="s">
        <v>12</v>
      </c>
      <c r="I8" s="1" t="s">
        <v>13</v>
      </c>
      <c r="J8" s="19">
        <v>0</v>
      </c>
      <c r="K8" s="1" t="s">
        <v>7</v>
      </c>
      <c r="O8" s="2"/>
      <c r="V8" s="14" t="s">
        <v>14</v>
      </c>
    </row>
    <row r="9" spans="2:22" ht="19.899999999999999" customHeight="1" x14ac:dyDescent="0.4">
      <c r="B9" s="1" t="s">
        <v>64</v>
      </c>
      <c r="C9" s="44" t="e">
        <f>ROUNDUP(J11 / C4 *1000,2)</f>
        <v>#DIV/0!</v>
      </c>
      <c r="D9" s="46" t="e">
        <f>IF(C9&gt;試験密度,"〇","×")</f>
        <v>#DIV/0!</v>
      </c>
      <c r="E9" s="4" t="s">
        <v>15</v>
      </c>
      <c r="I9" s="1" t="s">
        <v>16</v>
      </c>
      <c r="J9" s="21">
        <v>0</v>
      </c>
      <c r="K9" s="1" t="s">
        <v>7</v>
      </c>
      <c r="M9" s="16"/>
      <c r="N9" s="16"/>
      <c r="O9" s="4" t="s">
        <v>17</v>
      </c>
      <c r="V9" s="14" t="s">
        <v>18</v>
      </c>
    </row>
    <row r="10" spans="2:22" ht="19.899999999999999" customHeight="1" thickBot="1" x14ac:dyDescent="0.45">
      <c r="B10" s="1" t="s">
        <v>68</v>
      </c>
      <c r="C10" s="44" t="e">
        <f>ROUNDUP(Q11 / C5 *1000,2)</f>
        <v>#DIV/0!</v>
      </c>
      <c r="D10" s="46" t="e">
        <f>IF(C10&lt;誤り件数,"〇","×")</f>
        <v>#DIV/0!</v>
      </c>
      <c r="E10" s="2" t="s">
        <v>19</v>
      </c>
      <c r="F10" s="17" t="s">
        <v>20</v>
      </c>
      <c r="I10" s="1" t="s">
        <v>21</v>
      </c>
      <c r="J10" s="21">
        <v>0</v>
      </c>
      <c r="K10" s="1" t="s">
        <v>7</v>
      </c>
      <c r="O10" s="2" t="s">
        <v>22</v>
      </c>
      <c r="P10" s="22"/>
      <c r="Q10" s="23">
        <f>COUNTIF(M15:M525,"〇")</f>
        <v>192</v>
      </c>
      <c r="R10" s="1" t="s">
        <v>23</v>
      </c>
      <c r="V10" s="14" t="s">
        <v>24</v>
      </c>
    </row>
    <row r="11" spans="2:22" ht="19.899999999999999" customHeight="1" thickTop="1" thickBot="1" x14ac:dyDescent="0.45">
      <c r="E11" s="2" t="s">
        <v>25</v>
      </c>
      <c r="F11" s="24" t="s">
        <v>71</v>
      </c>
      <c r="H11" s="2" t="s">
        <v>26</v>
      </c>
      <c r="J11" s="23">
        <f>+COUNTA(F15:F1025)</f>
        <v>189</v>
      </c>
      <c r="K11" s="1" t="s">
        <v>23</v>
      </c>
      <c r="O11" s="2" t="s">
        <v>27</v>
      </c>
      <c r="P11" s="22"/>
      <c r="Q11" s="25">
        <f>COUNTIF(M15:M525,"×")</f>
        <v>0</v>
      </c>
      <c r="R11" s="1" t="s">
        <v>23</v>
      </c>
      <c r="V11" s="14" t="s">
        <v>28</v>
      </c>
    </row>
    <row r="12" spans="2:22" ht="19.899999999999999" customHeight="1" thickTop="1" x14ac:dyDescent="0.4">
      <c r="E12" s="2" t="s">
        <v>29</v>
      </c>
      <c r="F12" s="17" t="s">
        <v>70</v>
      </c>
      <c r="V12" s="14" t="s">
        <v>30</v>
      </c>
    </row>
    <row r="13" spans="2:22" ht="19.899999999999999" customHeight="1" x14ac:dyDescent="0.4">
      <c r="N13" s="1" t="s">
        <v>52</v>
      </c>
      <c r="V13" s="14"/>
    </row>
    <row r="14" spans="2:22" s="31" customFormat="1" ht="19.899999999999999" customHeight="1" x14ac:dyDescent="0.4">
      <c r="B14" s="9" t="s">
        <v>31</v>
      </c>
      <c r="C14" s="10" t="s">
        <v>50</v>
      </c>
      <c r="D14" s="10" t="s">
        <v>51</v>
      </c>
      <c r="E14" s="10" t="s">
        <v>44</v>
      </c>
      <c r="F14" s="26" t="s">
        <v>32</v>
      </c>
      <c r="G14" s="26" t="s">
        <v>53</v>
      </c>
      <c r="H14" s="27" t="s">
        <v>49</v>
      </c>
      <c r="I14" s="9" t="s">
        <v>33</v>
      </c>
      <c r="J14" s="9" t="s">
        <v>34</v>
      </c>
      <c r="K14" s="11" t="s">
        <v>35</v>
      </c>
      <c r="L14" s="11" t="s">
        <v>36</v>
      </c>
      <c r="M14" s="11" t="s">
        <v>37</v>
      </c>
      <c r="N14" s="11" t="s">
        <v>41</v>
      </c>
      <c r="O14" s="28" t="s">
        <v>38</v>
      </c>
      <c r="P14" s="29"/>
      <c r="Q14" s="28" t="s">
        <v>39</v>
      </c>
      <c r="R14" s="29"/>
      <c r="S14" s="11" t="s">
        <v>40</v>
      </c>
      <c r="V14" s="1"/>
    </row>
    <row r="15" spans="2:22" s="60" customFormat="1" ht="19.5" customHeight="1" x14ac:dyDescent="0.4">
      <c r="B15" s="49">
        <f>ROW()-14</f>
        <v>1</v>
      </c>
      <c r="C15" s="50" t="s">
        <v>77</v>
      </c>
      <c r="D15" s="50"/>
      <c r="E15" s="50"/>
      <c r="F15" s="50"/>
      <c r="G15" s="51"/>
      <c r="H15" s="52"/>
      <c r="I15" s="53"/>
      <c r="J15" s="54"/>
      <c r="K15" s="55"/>
      <c r="L15" s="53"/>
      <c r="M15" s="53"/>
      <c r="N15" s="56"/>
      <c r="O15" s="57"/>
      <c r="P15" s="58"/>
      <c r="Q15" s="59"/>
      <c r="R15" s="58"/>
      <c r="S15" s="49"/>
      <c r="V15" s="61"/>
    </row>
    <row r="16" spans="2:22" s="31" customFormat="1" ht="19.5" customHeight="1" x14ac:dyDescent="0.4">
      <c r="B16" s="32">
        <f t="shared" ref="B16:B79" si="0">ROW()-14</f>
        <v>2</v>
      </c>
      <c r="C16" s="33"/>
      <c r="D16" s="30" t="s">
        <v>81</v>
      </c>
      <c r="E16" s="30" t="s">
        <v>79</v>
      </c>
      <c r="F16" s="30" t="s">
        <v>82</v>
      </c>
      <c r="G16" s="34"/>
      <c r="H16" s="8"/>
      <c r="I16" s="5"/>
      <c r="J16" s="6"/>
      <c r="K16" s="7">
        <v>46208</v>
      </c>
      <c r="L16" s="5" t="s">
        <v>132</v>
      </c>
      <c r="M16" s="5" t="s">
        <v>131</v>
      </c>
      <c r="N16" s="35"/>
      <c r="O16" s="36"/>
      <c r="P16" s="37"/>
      <c r="Q16" s="38"/>
      <c r="R16" s="37"/>
      <c r="S16" s="32"/>
    </row>
    <row r="17" spans="2:19" s="31" customFormat="1" ht="19.5" customHeight="1" x14ac:dyDescent="0.4">
      <c r="B17" s="32">
        <f t="shared" si="0"/>
        <v>3</v>
      </c>
      <c r="C17" s="33"/>
      <c r="D17" s="30"/>
      <c r="E17" s="30" t="s">
        <v>80</v>
      </c>
      <c r="F17" s="30" t="s">
        <v>83</v>
      </c>
      <c r="G17" s="34"/>
      <c r="H17" s="8"/>
      <c r="I17" s="5"/>
      <c r="J17" s="6"/>
      <c r="K17" s="7">
        <v>46208</v>
      </c>
      <c r="L17" s="5" t="s">
        <v>132</v>
      </c>
      <c r="M17" s="5" t="s">
        <v>131</v>
      </c>
      <c r="N17" s="35"/>
      <c r="O17" s="36"/>
      <c r="P17" s="37"/>
      <c r="Q17" s="38"/>
      <c r="R17" s="37"/>
      <c r="S17" s="32"/>
    </row>
    <row r="18" spans="2:19" s="31" customFormat="1" ht="19.5" customHeight="1" x14ac:dyDescent="0.4">
      <c r="B18" s="32">
        <f t="shared" si="0"/>
        <v>4</v>
      </c>
      <c r="C18" s="33"/>
      <c r="D18" s="30" t="s">
        <v>78</v>
      </c>
      <c r="E18" s="30" t="s">
        <v>84</v>
      </c>
      <c r="F18" s="30" t="s">
        <v>85</v>
      </c>
      <c r="G18" s="34"/>
      <c r="H18" s="8"/>
      <c r="I18" s="5"/>
      <c r="J18" s="6"/>
      <c r="K18" s="7">
        <v>46208</v>
      </c>
      <c r="L18" s="5" t="s">
        <v>132</v>
      </c>
      <c r="M18" s="5" t="s">
        <v>131</v>
      </c>
      <c r="N18" s="35"/>
      <c r="O18" s="36"/>
      <c r="P18" s="37"/>
      <c r="Q18" s="38"/>
      <c r="R18" s="37"/>
      <c r="S18" s="32"/>
    </row>
    <row r="19" spans="2:19" s="31" customFormat="1" ht="19.5" customHeight="1" x14ac:dyDescent="0.4">
      <c r="B19" s="32">
        <f t="shared" si="0"/>
        <v>5</v>
      </c>
      <c r="C19" s="33"/>
      <c r="D19" s="30"/>
      <c r="E19" s="30" t="s">
        <v>86</v>
      </c>
      <c r="F19" s="30" t="s">
        <v>87</v>
      </c>
      <c r="G19" s="34"/>
      <c r="H19" s="8"/>
      <c r="I19" s="5"/>
      <c r="J19" s="6"/>
      <c r="K19" s="7">
        <v>46208</v>
      </c>
      <c r="L19" s="5" t="s">
        <v>132</v>
      </c>
      <c r="M19" s="5" t="s">
        <v>131</v>
      </c>
      <c r="N19" s="35"/>
      <c r="O19" s="36"/>
      <c r="P19" s="37"/>
      <c r="Q19" s="38"/>
      <c r="R19" s="37"/>
      <c r="S19" s="32"/>
    </row>
    <row r="20" spans="2:19" s="31" customFormat="1" ht="19.5" customHeight="1" x14ac:dyDescent="0.4">
      <c r="B20" s="32">
        <f t="shared" si="0"/>
        <v>6</v>
      </c>
      <c r="C20" s="33"/>
      <c r="D20" s="30" t="s">
        <v>88</v>
      </c>
      <c r="E20" s="30" t="s">
        <v>89</v>
      </c>
      <c r="F20" s="30" t="s">
        <v>90</v>
      </c>
      <c r="G20" s="34"/>
      <c r="H20" s="8"/>
      <c r="I20" s="5"/>
      <c r="J20" s="6"/>
      <c r="K20" s="7">
        <v>46208</v>
      </c>
      <c r="L20" s="5" t="s">
        <v>132</v>
      </c>
      <c r="M20" s="5" t="s">
        <v>131</v>
      </c>
      <c r="N20" s="35"/>
      <c r="O20" s="36"/>
      <c r="P20" s="37"/>
      <c r="Q20" s="38"/>
      <c r="R20" s="37"/>
      <c r="S20" s="32"/>
    </row>
    <row r="21" spans="2:19" s="31" customFormat="1" ht="19.5" customHeight="1" x14ac:dyDescent="0.4">
      <c r="B21" s="32">
        <f t="shared" si="0"/>
        <v>7</v>
      </c>
      <c r="C21" s="33"/>
      <c r="D21" s="30" t="s">
        <v>91</v>
      </c>
      <c r="E21" s="30" t="s">
        <v>93</v>
      </c>
      <c r="F21" s="30" t="s">
        <v>92</v>
      </c>
      <c r="G21" s="34"/>
      <c r="H21" s="8"/>
      <c r="I21" s="5"/>
      <c r="J21" s="6"/>
      <c r="K21" s="7">
        <v>46208</v>
      </c>
      <c r="L21" s="5" t="s">
        <v>132</v>
      </c>
      <c r="M21" s="5" t="s">
        <v>131</v>
      </c>
      <c r="N21" s="35"/>
      <c r="O21" s="36"/>
      <c r="P21" s="37"/>
      <c r="Q21" s="38"/>
      <c r="R21" s="37"/>
      <c r="S21" s="32"/>
    </row>
    <row r="22" spans="2:19" s="31" customFormat="1" ht="19.5" customHeight="1" x14ac:dyDescent="0.4">
      <c r="B22" s="32">
        <f t="shared" si="0"/>
        <v>8</v>
      </c>
      <c r="C22" s="33"/>
      <c r="D22" s="30"/>
      <c r="E22" s="30" t="s">
        <v>94</v>
      </c>
      <c r="F22" s="30" t="s">
        <v>95</v>
      </c>
      <c r="G22" s="34"/>
      <c r="H22" s="8"/>
      <c r="I22" s="5"/>
      <c r="J22" s="6"/>
      <c r="K22" s="7">
        <v>46208</v>
      </c>
      <c r="L22" s="5" t="s">
        <v>132</v>
      </c>
      <c r="M22" s="5" t="s">
        <v>131</v>
      </c>
      <c r="N22" s="35"/>
      <c r="O22" s="36"/>
      <c r="P22" s="37"/>
      <c r="Q22" s="38"/>
      <c r="R22" s="37"/>
      <c r="S22" s="32"/>
    </row>
    <row r="23" spans="2:19" s="31" customFormat="1" ht="19.5" customHeight="1" x14ac:dyDescent="0.4">
      <c r="B23" s="32">
        <f t="shared" si="0"/>
        <v>9</v>
      </c>
      <c r="C23" s="33"/>
      <c r="D23" s="30"/>
      <c r="E23" s="63"/>
      <c r="F23" s="30" t="s">
        <v>104</v>
      </c>
      <c r="G23" s="34"/>
      <c r="H23" s="8"/>
      <c r="I23" s="5"/>
      <c r="J23" s="6"/>
      <c r="K23" s="7">
        <v>46208</v>
      </c>
      <c r="L23" s="5" t="s">
        <v>132</v>
      </c>
      <c r="M23" s="5" t="s">
        <v>131</v>
      </c>
      <c r="N23" s="35"/>
      <c r="O23" s="36"/>
      <c r="P23" s="37"/>
      <c r="Q23" s="38"/>
      <c r="R23" s="37"/>
      <c r="S23" s="32"/>
    </row>
    <row r="24" spans="2:19" s="31" customFormat="1" ht="19.5" customHeight="1" x14ac:dyDescent="0.4">
      <c r="B24" s="32">
        <f t="shared" si="0"/>
        <v>10</v>
      </c>
      <c r="C24" s="33"/>
      <c r="D24" s="30"/>
      <c r="E24" s="63" t="s">
        <v>96</v>
      </c>
      <c r="F24" s="30" t="str">
        <f>"申請テーブル." &amp; E24 &amp;"であること"</f>
        <v>申請テーブル.受付番号であること</v>
      </c>
      <c r="G24" s="34"/>
      <c r="H24" s="8"/>
      <c r="I24" s="5"/>
      <c r="J24" s="6"/>
      <c r="K24" s="7">
        <v>46208</v>
      </c>
      <c r="L24" s="5" t="s">
        <v>132</v>
      </c>
      <c r="M24" s="5" t="s">
        <v>131</v>
      </c>
      <c r="N24" s="35"/>
      <c r="O24" s="36"/>
      <c r="P24" s="37"/>
      <c r="Q24" s="38"/>
      <c r="R24" s="37"/>
      <c r="S24" s="32"/>
    </row>
    <row r="25" spans="2:19" s="31" customFormat="1" ht="19.5" customHeight="1" x14ac:dyDescent="0.4">
      <c r="B25" s="32">
        <f t="shared" si="0"/>
        <v>11</v>
      </c>
      <c r="C25" s="33"/>
      <c r="D25" s="30"/>
      <c r="E25" s="63" t="s">
        <v>97</v>
      </c>
      <c r="F25" s="30" t="str">
        <f t="shared" ref="F25:F28" si="1">"申請テーブル." &amp; E25 &amp;"であること"</f>
        <v>申請テーブル.提出先企業名であること</v>
      </c>
      <c r="G25" s="34"/>
      <c r="H25" s="8"/>
      <c r="I25" s="5"/>
      <c r="J25" s="6"/>
      <c r="K25" s="7">
        <v>46208</v>
      </c>
      <c r="L25" s="5" t="s">
        <v>132</v>
      </c>
      <c r="M25" s="5" t="s">
        <v>131</v>
      </c>
      <c r="N25" s="35"/>
      <c r="O25" s="36"/>
      <c r="P25" s="37"/>
      <c r="Q25" s="38"/>
      <c r="R25" s="37"/>
      <c r="S25" s="32"/>
    </row>
    <row r="26" spans="2:19" s="31" customFormat="1" ht="19.5" customHeight="1" x14ac:dyDescent="0.4">
      <c r="B26" s="32">
        <f t="shared" si="0"/>
        <v>12</v>
      </c>
      <c r="C26" s="33"/>
      <c r="D26" s="30"/>
      <c r="E26" s="63" t="s">
        <v>98</v>
      </c>
      <c r="F26" s="30" t="str">
        <f t="shared" si="1"/>
        <v>申請テーブル.エンドユーザであること</v>
      </c>
      <c r="G26" s="34"/>
      <c r="H26" s="8"/>
      <c r="I26" s="5"/>
      <c r="J26" s="6"/>
      <c r="K26" s="7">
        <v>46208</v>
      </c>
      <c r="L26" s="5" t="s">
        <v>132</v>
      </c>
      <c r="M26" s="5" t="s">
        <v>131</v>
      </c>
      <c r="N26" s="35"/>
      <c r="O26" s="36"/>
      <c r="P26" s="37"/>
      <c r="Q26" s="38"/>
      <c r="R26" s="37"/>
      <c r="S26" s="32"/>
    </row>
    <row r="27" spans="2:19" s="31" customFormat="1" ht="19.5" customHeight="1" x14ac:dyDescent="0.4">
      <c r="B27" s="32">
        <f t="shared" si="0"/>
        <v>13</v>
      </c>
      <c r="C27" s="33"/>
      <c r="D27" s="30"/>
      <c r="E27" s="63" t="s">
        <v>99</v>
      </c>
      <c r="F27" s="30" t="str">
        <f t="shared" si="1"/>
        <v>申請テーブル.申請日であること</v>
      </c>
      <c r="G27" s="34"/>
      <c r="H27" s="8"/>
      <c r="I27" s="5"/>
      <c r="J27" s="6"/>
      <c r="K27" s="7">
        <v>46208</v>
      </c>
      <c r="L27" s="5" t="s">
        <v>132</v>
      </c>
      <c r="M27" s="5" t="s">
        <v>131</v>
      </c>
      <c r="N27" s="35"/>
      <c r="O27" s="36"/>
      <c r="P27" s="37"/>
      <c r="Q27" s="38"/>
      <c r="R27" s="37"/>
      <c r="S27" s="32"/>
    </row>
    <row r="28" spans="2:19" s="31" customFormat="1" ht="19.5" customHeight="1" x14ac:dyDescent="0.4">
      <c r="B28" s="32">
        <f t="shared" si="0"/>
        <v>14</v>
      </c>
      <c r="C28" s="33"/>
      <c r="D28" s="30"/>
      <c r="E28" s="63" t="s">
        <v>100</v>
      </c>
      <c r="F28" s="30" t="str">
        <f t="shared" si="1"/>
        <v>申請テーブル.有効期限日であること</v>
      </c>
      <c r="G28" s="34"/>
      <c r="H28" s="8"/>
      <c r="I28" s="5"/>
      <c r="J28" s="6"/>
      <c r="K28" s="7">
        <v>46208</v>
      </c>
      <c r="L28" s="5" t="s">
        <v>132</v>
      </c>
      <c r="M28" s="5" t="s">
        <v>131</v>
      </c>
      <c r="N28" s="35"/>
      <c r="O28" s="36"/>
      <c r="P28" s="37"/>
      <c r="Q28" s="38"/>
      <c r="R28" s="37"/>
      <c r="S28" s="32"/>
    </row>
    <row r="29" spans="2:19" s="31" customFormat="1" ht="19.5" customHeight="1" x14ac:dyDescent="0.4">
      <c r="B29" s="32">
        <f t="shared" si="0"/>
        <v>15</v>
      </c>
      <c r="C29" s="33"/>
      <c r="D29" s="30"/>
      <c r="E29" s="63" t="s">
        <v>101</v>
      </c>
      <c r="F29" s="30"/>
      <c r="G29" s="34"/>
      <c r="H29" s="8"/>
      <c r="I29" s="5"/>
      <c r="J29" s="6"/>
      <c r="K29" s="7"/>
      <c r="L29" s="5"/>
      <c r="M29" s="5"/>
      <c r="N29" s="35"/>
      <c r="O29" s="36"/>
      <c r="P29" s="37"/>
      <c r="Q29" s="38"/>
      <c r="R29" s="37"/>
      <c r="S29" s="32"/>
    </row>
    <row r="30" spans="2:19" s="31" customFormat="1" ht="19.5" customHeight="1" x14ac:dyDescent="0.4">
      <c r="B30" s="32">
        <f t="shared" si="0"/>
        <v>16</v>
      </c>
      <c r="C30" s="33"/>
      <c r="D30" s="30"/>
      <c r="E30" s="64" t="s">
        <v>105</v>
      </c>
      <c r="F30" s="30" t="s">
        <v>106</v>
      </c>
      <c r="G30" s="34"/>
      <c r="H30" s="8"/>
      <c r="I30" s="5"/>
      <c r="J30" s="6"/>
      <c r="K30" s="7">
        <v>46208</v>
      </c>
      <c r="L30" s="5" t="s">
        <v>132</v>
      </c>
      <c r="M30" s="5" t="s">
        <v>131</v>
      </c>
      <c r="N30" s="35"/>
      <c r="O30" s="36"/>
      <c r="P30" s="37"/>
      <c r="Q30" s="38"/>
      <c r="R30" s="37"/>
      <c r="S30" s="32"/>
    </row>
    <row r="31" spans="2:19" s="31" customFormat="1" ht="19.5" customHeight="1" x14ac:dyDescent="0.4">
      <c r="B31" s="32">
        <f t="shared" si="0"/>
        <v>17</v>
      </c>
      <c r="C31" s="33"/>
      <c r="D31" s="30"/>
      <c r="E31" s="64" t="s">
        <v>107</v>
      </c>
      <c r="F31" s="30" t="s">
        <v>106</v>
      </c>
      <c r="G31" s="34"/>
      <c r="H31" s="8"/>
      <c r="I31" s="5"/>
      <c r="J31" s="6"/>
      <c r="K31" s="7">
        <v>46208</v>
      </c>
      <c r="L31" s="5" t="s">
        <v>132</v>
      </c>
      <c r="M31" s="5" t="s">
        <v>131</v>
      </c>
      <c r="N31" s="35"/>
      <c r="O31" s="36"/>
      <c r="P31" s="37"/>
      <c r="Q31" s="38"/>
      <c r="R31" s="37"/>
      <c r="S31" s="32"/>
    </row>
    <row r="32" spans="2:19" s="31" customFormat="1" ht="19.5" customHeight="1" x14ac:dyDescent="0.4">
      <c r="B32" s="32">
        <f t="shared" si="0"/>
        <v>18</v>
      </c>
      <c r="C32" s="33"/>
      <c r="D32" s="30"/>
      <c r="E32" s="64" t="s">
        <v>108</v>
      </c>
      <c r="F32" s="30" t="s">
        <v>110</v>
      </c>
      <c r="G32" s="34"/>
      <c r="H32" s="8"/>
      <c r="I32" s="5"/>
      <c r="J32" s="6"/>
      <c r="K32" s="7">
        <v>46208</v>
      </c>
      <c r="L32" s="5" t="s">
        <v>132</v>
      </c>
      <c r="M32" s="5" t="s">
        <v>131</v>
      </c>
      <c r="N32" s="35"/>
      <c r="O32" s="36"/>
      <c r="P32" s="37"/>
      <c r="Q32" s="38"/>
      <c r="R32" s="37"/>
      <c r="S32" s="32"/>
    </row>
    <row r="33" spans="2:19" s="31" customFormat="1" ht="19.5" customHeight="1" x14ac:dyDescent="0.4">
      <c r="B33" s="32">
        <f t="shared" si="0"/>
        <v>19</v>
      </c>
      <c r="C33" s="33"/>
      <c r="D33" s="30"/>
      <c r="E33" s="64" t="s">
        <v>109</v>
      </c>
      <c r="F33" s="30" t="s">
        <v>110</v>
      </c>
      <c r="G33" s="34"/>
      <c r="H33" s="8"/>
      <c r="I33" s="5"/>
      <c r="J33" s="6"/>
      <c r="K33" s="7">
        <v>46208</v>
      </c>
      <c r="L33" s="5" t="s">
        <v>132</v>
      </c>
      <c r="M33" s="5" t="s">
        <v>131</v>
      </c>
      <c r="N33" s="35"/>
      <c r="O33" s="36"/>
      <c r="P33" s="37"/>
      <c r="Q33" s="38"/>
      <c r="R33" s="37"/>
      <c r="S33" s="32"/>
    </row>
    <row r="34" spans="2:19" s="31" customFormat="1" ht="19.5" customHeight="1" x14ac:dyDescent="0.4">
      <c r="B34" s="32">
        <f t="shared" si="0"/>
        <v>20</v>
      </c>
      <c r="C34" s="33"/>
      <c r="D34" s="30"/>
      <c r="E34" s="63" t="s">
        <v>102</v>
      </c>
      <c r="F34" s="30"/>
      <c r="G34" s="34"/>
      <c r="H34" s="8"/>
      <c r="I34" s="5"/>
      <c r="J34" s="6"/>
      <c r="K34" s="7"/>
      <c r="L34" s="5"/>
      <c r="M34" s="5"/>
      <c r="N34" s="35"/>
      <c r="O34" s="36"/>
      <c r="P34" s="37"/>
      <c r="Q34" s="38"/>
      <c r="R34" s="37"/>
      <c r="S34" s="32"/>
    </row>
    <row r="35" spans="2:19" s="31" customFormat="1" ht="19.5" customHeight="1" x14ac:dyDescent="0.4">
      <c r="B35" s="32">
        <f t="shared" si="0"/>
        <v>21</v>
      </c>
      <c r="C35" s="33"/>
      <c r="D35" s="30"/>
      <c r="E35" s="64" t="s">
        <v>105</v>
      </c>
      <c r="F35" s="30" t="s">
        <v>111</v>
      </c>
      <c r="G35" s="34"/>
      <c r="H35" s="8"/>
      <c r="I35" s="5"/>
      <c r="J35" s="6"/>
      <c r="K35" s="7">
        <v>46208</v>
      </c>
      <c r="L35" s="5" t="s">
        <v>132</v>
      </c>
      <c r="M35" s="5" t="s">
        <v>131</v>
      </c>
      <c r="N35" s="35"/>
      <c r="O35" s="36"/>
      <c r="P35" s="37"/>
      <c r="Q35" s="38"/>
      <c r="R35" s="37"/>
      <c r="S35" s="32"/>
    </row>
    <row r="36" spans="2:19" s="31" customFormat="1" ht="19.5" customHeight="1" x14ac:dyDescent="0.4">
      <c r="B36" s="32">
        <f t="shared" si="0"/>
        <v>22</v>
      </c>
      <c r="C36" s="33"/>
      <c r="D36" s="30"/>
      <c r="E36" s="64" t="s">
        <v>107</v>
      </c>
      <c r="F36" s="30" t="s">
        <v>112</v>
      </c>
      <c r="G36" s="34"/>
      <c r="H36" s="8"/>
      <c r="I36" s="5"/>
      <c r="J36" s="6"/>
      <c r="K36" s="7">
        <v>46208</v>
      </c>
      <c r="L36" s="5" t="s">
        <v>132</v>
      </c>
      <c r="M36" s="5" t="s">
        <v>131</v>
      </c>
      <c r="N36" s="35"/>
      <c r="O36" s="36"/>
      <c r="P36" s="37"/>
      <c r="Q36" s="38"/>
      <c r="R36" s="37"/>
      <c r="S36" s="32"/>
    </row>
    <row r="37" spans="2:19" s="31" customFormat="1" ht="19.5" customHeight="1" x14ac:dyDescent="0.4">
      <c r="B37" s="32">
        <f t="shared" si="0"/>
        <v>23</v>
      </c>
      <c r="C37" s="33"/>
      <c r="D37" s="30"/>
      <c r="E37" s="64" t="s">
        <v>108</v>
      </c>
      <c r="F37" s="30" t="s">
        <v>113</v>
      </c>
      <c r="G37" s="34"/>
      <c r="H37" s="8"/>
      <c r="I37" s="5"/>
      <c r="J37" s="6"/>
      <c r="K37" s="7">
        <v>46208</v>
      </c>
      <c r="L37" s="5" t="s">
        <v>132</v>
      </c>
      <c r="M37" s="5" t="s">
        <v>131</v>
      </c>
      <c r="N37" s="35"/>
      <c r="O37" s="36"/>
      <c r="P37" s="37"/>
      <c r="Q37" s="38"/>
      <c r="R37" s="37"/>
      <c r="S37" s="32"/>
    </row>
    <row r="38" spans="2:19" s="31" customFormat="1" ht="19.5" customHeight="1" x14ac:dyDescent="0.4">
      <c r="B38" s="32">
        <f t="shared" si="0"/>
        <v>24</v>
      </c>
      <c r="C38" s="33"/>
      <c r="D38" s="30"/>
      <c r="E38" s="64" t="s">
        <v>109</v>
      </c>
      <c r="F38" s="30" t="s">
        <v>114</v>
      </c>
      <c r="G38" s="34"/>
      <c r="H38" s="8"/>
      <c r="I38" s="5"/>
      <c r="J38" s="6"/>
      <c r="K38" s="7">
        <v>46208</v>
      </c>
      <c r="L38" s="5" t="s">
        <v>132</v>
      </c>
      <c r="M38" s="5" t="s">
        <v>131</v>
      </c>
      <c r="N38" s="35"/>
      <c r="O38" s="36"/>
      <c r="P38" s="37"/>
      <c r="Q38" s="38"/>
      <c r="R38" s="37"/>
      <c r="S38" s="32"/>
    </row>
    <row r="39" spans="2:19" s="31" customFormat="1" ht="19.5" customHeight="1" x14ac:dyDescent="0.4">
      <c r="B39" s="32">
        <f t="shared" si="0"/>
        <v>25</v>
      </c>
      <c r="C39" s="33"/>
      <c r="D39" s="30"/>
      <c r="E39" s="63" t="s">
        <v>103</v>
      </c>
      <c r="F39" s="30" t="s">
        <v>115</v>
      </c>
      <c r="G39" s="34"/>
      <c r="H39" s="8"/>
      <c r="I39" s="5"/>
      <c r="J39" s="6"/>
      <c r="K39" s="7">
        <v>46208</v>
      </c>
      <c r="L39" s="5" t="s">
        <v>132</v>
      </c>
      <c r="M39" s="5" t="s">
        <v>131</v>
      </c>
      <c r="N39" s="35"/>
      <c r="O39" s="36"/>
      <c r="P39" s="37"/>
      <c r="Q39" s="38"/>
      <c r="R39" s="37"/>
      <c r="S39" s="32"/>
    </row>
    <row r="40" spans="2:19" s="31" customFormat="1" ht="19.5" customHeight="1" x14ac:dyDescent="0.4">
      <c r="B40" s="32">
        <f t="shared" si="0"/>
        <v>26</v>
      </c>
      <c r="C40" s="33"/>
      <c r="D40" s="30" t="s">
        <v>116</v>
      </c>
      <c r="E40" s="30"/>
      <c r="F40" s="30" t="s">
        <v>117</v>
      </c>
      <c r="G40" s="34"/>
      <c r="H40" s="8"/>
      <c r="I40" s="5"/>
      <c r="J40" s="6"/>
      <c r="K40" s="7">
        <v>46208</v>
      </c>
      <c r="L40" s="5" t="s">
        <v>132</v>
      </c>
      <c r="M40" s="5" t="s">
        <v>131</v>
      </c>
      <c r="N40" s="35"/>
      <c r="O40" s="36"/>
      <c r="P40" s="37"/>
      <c r="Q40" s="38"/>
      <c r="R40" s="37"/>
      <c r="S40" s="32"/>
    </row>
    <row r="41" spans="2:19" s="31" customFormat="1" ht="19.5" customHeight="1" x14ac:dyDescent="0.4">
      <c r="B41" s="32">
        <f t="shared" si="0"/>
        <v>27</v>
      </c>
      <c r="C41" s="33"/>
      <c r="D41" s="30"/>
      <c r="E41" s="30" t="s">
        <v>140</v>
      </c>
      <c r="F41" s="30" t="s">
        <v>141</v>
      </c>
      <c r="G41" s="34"/>
      <c r="H41" s="8"/>
      <c r="I41" s="5"/>
      <c r="J41" s="6"/>
      <c r="K41" s="7">
        <v>46208</v>
      </c>
      <c r="L41" s="5" t="s">
        <v>132</v>
      </c>
      <c r="M41" s="5" t="s">
        <v>131</v>
      </c>
      <c r="N41" s="35"/>
      <c r="O41" s="36"/>
      <c r="P41" s="37"/>
      <c r="Q41" s="38"/>
      <c r="R41" s="37"/>
      <c r="S41" s="32"/>
    </row>
    <row r="42" spans="2:19" s="31" customFormat="1" ht="19.5" customHeight="1" x14ac:dyDescent="0.4">
      <c r="B42" s="32">
        <f t="shared" si="0"/>
        <v>28</v>
      </c>
      <c r="C42" s="33"/>
      <c r="D42" s="30" t="s">
        <v>118</v>
      </c>
      <c r="E42" s="30"/>
      <c r="F42" s="30" t="s">
        <v>119</v>
      </c>
      <c r="G42" s="34"/>
      <c r="H42" s="8"/>
      <c r="I42" s="5"/>
      <c r="J42" s="6"/>
      <c r="K42" s="7">
        <v>46208</v>
      </c>
      <c r="L42" s="5" t="s">
        <v>132</v>
      </c>
      <c r="M42" s="5" t="s">
        <v>131</v>
      </c>
      <c r="N42" s="35"/>
      <c r="O42" s="36"/>
      <c r="P42" s="37"/>
      <c r="Q42" s="38"/>
      <c r="R42" s="37"/>
      <c r="S42" s="32"/>
    </row>
    <row r="43" spans="2:19" s="31" customFormat="1" ht="19.5" customHeight="1" x14ac:dyDescent="0.4">
      <c r="B43" s="32">
        <f t="shared" si="0"/>
        <v>29</v>
      </c>
      <c r="C43" s="33"/>
      <c r="D43" s="30"/>
      <c r="E43" s="30" t="s">
        <v>125</v>
      </c>
      <c r="F43" s="30" t="s">
        <v>126</v>
      </c>
      <c r="G43" s="34"/>
      <c r="H43" s="8"/>
      <c r="I43" s="5"/>
      <c r="J43" s="6"/>
      <c r="K43" s="7">
        <v>46208</v>
      </c>
      <c r="L43" s="5" t="s">
        <v>132</v>
      </c>
      <c r="M43" s="5" t="s">
        <v>131</v>
      </c>
      <c r="N43" s="35"/>
      <c r="O43" s="36"/>
      <c r="P43" s="37"/>
      <c r="Q43" s="38"/>
      <c r="R43" s="37"/>
      <c r="S43" s="32"/>
    </row>
    <row r="44" spans="2:19" s="31" customFormat="1" ht="19.5" customHeight="1" x14ac:dyDescent="0.4">
      <c r="B44" s="32">
        <f t="shared" si="0"/>
        <v>30</v>
      </c>
      <c r="C44" s="33"/>
      <c r="D44" s="30"/>
      <c r="E44" s="63" t="s">
        <v>120</v>
      </c>
      <c r="F44" s="30" t="str">
        <f>"受付番号に紐づく申請テーブル."&amp;E44&amp;"が表示されること"</f>
        <v>受付番号に紐づく申請テーブル.製品名が表示されること</v>
      </c>
      <c r="G44" s="34"/>
      <c r="H44" s="8"/>
      <c r="I44" s="5"/>
      <c r="J44" s="6"/>
      <c r="K44" s="7">
        <v>46208</v>
      </c>
      <c r="L44" s="5" t="s">
        <v>132</v>
      </c>
      <c r="M44" s="5" t="s">
        <v>131</v>
      </c>
      <c r="N44" s="35"/>
      <c r="O44" s="36"/>
      <c r="P44" s="37"/>
      <c r="Q44" s="38"/>
      <c r="R44" s="37"/>
      <c r="S44" s="32"/>
    </row>
    <row r="45" spans="2:19" s="31" customFormat="1" ht="19.5" customHeight="1" x14ac:dyDescent="0.4">
      <c r="B45" s="32">
        <f t="shared" si="0"/>
        <v>31</v>
      </c>
      <c r="C45" s="33"/>
      <c r="D45" s="30"/>
      <c r="E45" s="63" t="s">
        <v>121</v>
      </c>
      <c r="F45" s="30" t="str">
        <f>"受付番号に紐づく申請テーブル."&amp;E45&amp;"が表示されること"</f>
        <v>受付番号に紐づく申請テーブル.CLコードが表示されること</v>
      </c>
      <c r="G45" s="34"/>
      <c r="H45" s="8"/>
      <c r="I45" s="5"/>
      <c r="J45" s="6"/>
      <c r="K45" s="7">
        <v>46208</v>
      </c>
      <c r="L45" s="5" t="s">
        <v>132</v>
      </c>
      <c r="M45" s="5" t="s">
        <v>131</v>
      </c>
      <c r="N45" s="35"/>
      <c r="O45" s="36"/>
      <c r="P45" s="37"/>
      <c r="Q45" s="38"/>
      <c r="R45" s="37"/>
      <c r="S45" s="32"/>
    </row>
    <row r="46" spans="2:19" s="31" customFormat="1" ht="19.5" customHeight="1" x14ac:dyDescent="0.4">
      <c r="B46" s="32">
        <f t="shared" si="0"/>
        <v>32</v>
      </c>
      <c r="C46" s="33"/>
      <c r="D46" s="30"/>
      <c r="E46" s="63" t="s">
        <v>127</v>
      </c>
      <c r="F46" s="30" t="str">
        <f>"受付番号に紐づく申請製品テーブル."&amp;E46&amp;"がある場合YES表示されること"</f>
        <v>受付番号に紐づく申請製品テーブル.RoHS適合証明書がある場合YES表示されること</v>
      </c>
      <c r="G46" s="34"/>
      <c r="H46" s="8"/>
      <c r="I46" s="5"/>
      <c r="J46" s="6"/>
      <c r="K46" s="7">
        <v>46208</v>
      </c>
      <c r="L46" s="5" t="s">
        <v>132</v>
      </c>
      <c r="M46" s="5" t="s">
        <v>131</v>
      </c>
      <c r="N46" s="35"/>
      <c r="O46" s="36"/>
      <c r="P46" s="37"/>
      <c r="Q46" s="38"/>
      <c r="R46" s="37"/>
      <c r="S46" s="32"/>
    </row>
    <row r="47" spans="2:19" s="31" customFormat="1" ht="19.5" customHeight="1" x14ac:dyDescent="0.4">
      <c r="B47" s="32">
        <f t="shared" si="0"/>
        <v>33</v>
      </c>
      <c r="C47" s="33"/>
      <c r="D47" s="30"/>
      <c r="E47" s="63" t="s">
        <v>124</v>
      </c>
      <c r="F47" s="30" t="str">
        <f t="shared" ref="F47:F52" si="2">"受付番号に紐づく申請製品テーブル."&amp;E47&amp;"がある場合YES表示されること"</f>
        <v>受付番号に紐づく申請製品テーブル.ハロゲンフリーがある場合YES表示されること</v>
      </c>
      <c r="G47" s="34"/>
      <c r="H47" s="8"/>
      <c r="I47" s="5"/>
      <c r="J47" s="6"/>
      <c r="K47" s="7">
        <v>46208</v>
      </c>
      <c r="L47" s="5" t="s">
        <v>132</v>
      </c>
      <c r="M47" s="5" t="s">
        <v>131</v>
      </c>
      <c r="N47" s="35"/>
      <c r="O47" s="36"/>
      <c r="P47" s="37"/>
      <c r="Q47" s="38"/>
      <c r="R47" s="37"/>
      <c r="S47" s="32"/>
    </row>
    <row r="48" spans="2:19" s="31" customFormat="1" ht="19.5" customHeight="1" x14ac:dyDescent="0.4">
      <c r="B48" s="32">
        <f t="shared" si="0"/>
        <v>34</v>
      </c>
      <c r="C48" s="33"/>
      <c r="D48" s="30"/>
      <c r="E48" s="63" t="s">
        <v>128</v>
      </c>
      <c r="F48" s="30" t="str">
        <f t="shared" si="2"/>
        <v>受付番号に紐づく申請製品テーブル.成分表がある場合YES表示されること</v>
      </c>
      <c r="G48" s="34"/>
      <c r="H48" s="8"/>
      <c r="I48" s="5"/>
      <c r="J48" s="6"/>
      <c r="K48" s="7">
        <v>46208</v>
      </c>
      <c r="L48" s="5" t="s">
        <v>132</v>
      </c>
      <c r="M48" s="5" t="s">
        <v>131</v>
      </c>
      <c r="N48" s="35"/>
      <c r="O48" s="36"/>
      <c r="P48" s="37"/>
      <c r="Q48" s="38"/>
      <c r="R48" s="37"/>
      <c r="S48" s="32"/>
    </row>
    <row r="49" spans="2:22" s="31" customFormat="1" ht="19.5" customHeight="1" x14ac:dyDescent="0.4">
      <c r="B49" s="32">
        <f t="shared" si="0"/>
        <v>35</v>
      </c>
      <c r="C49" s="33"/>
      <c r="D49" s="30"/>
      <c r="E49" s="63" t="s">
        <v>123</v>
      </c>
      <c r="F49" s="30" t="str">
        <f t="shared" si="2"/>
        <v>受付番号に紐づく申請製品テーブル.ICPがある場合YES表示されること</v>
      </c>
      <c r="G49" s="34"/>
      <c r="H49" s="8"/>
      <c r="I49" s="5"/>
      <c r="J49" s="6"/>
      <c r="K49" s="7">
        <v>46208</v>
      </c>
      <c r="L49" s="5" t="s">
        <v>132</v>
      </c>
      <c r="M49" s="5" t="s">
        <v>131</v>
      </c>
      <c r="N49" s="35"/>
      <c r="O49" s="36"/>
      <c r="P49" s="37"/>
      <c r="Q49" s="38"/>
      <c r="R49" s="37"/>
      <c r="S49" s="32"/>
    </row>
    <row r="50" spans="2:22" s="31" customFormat="1" ht="19.5" customHeight="1" x14ac:dyDescent="0.4">
      <c r="B50" s="32">
        <f t="shared" si="0"/>
        <v>36</v>
      </c>
      <c r="C50" s="33"/>
      <c r="D50" s="30"/>
      <c r="E50" s="63" t="s">
        <v>122</v>
      </c>
      <c r="F50" s="30" t="str">
        <f t="shared" si="2"/>
        <v>受付番号に紐づく申請製品テーブル.SDSがある場合YES表示されること</v>
      </c>
      <c r="G50" s="34"/>
      <c r="H50" s="8"/>
      <c r="I50" s="5"/>
      <c r="J50" s="6"/>
      <c r="K50" s="7">
        <v>46208</v>
      </c>
      <c r="L50" s="5" t="s">
        <v>132</v>
      </c>
      <c r="M50" s="5" t="s">
        <v>131</v>
      </c>
      <c r="N50" s="35"/>
      <c r="O50" s="36"/>
      <c r="P50" s="37"/>
      <c r="Q50" s="38"/>
      <c r="R50" s="37"/>
      <c r="S50" s="32"/>
    </row>
    <row r="51" spans="2:22" s="31" customFormat="1" ht="19.5" customHeight="1" x14ac:dyDescent="0.4">
      <c r="B51" s="32">
        <f t="shared" si="0"/>
        <v>37</v>
      </c>
      <c r="C51" s="33"/>
      <c r="D51" s="30"/>
      <c r="E51" s="63" t="s">
        <v>148</v>
      </c>
      <c r="F51" s="30" t="str">
        <f t="shared" si="2"/>
        <v>受付番号に紐づく申請製品テーブル.chemSHERPAがある場合YES表示されること</v>
      </c>
      <c r="G51" s="34"/>
      <c r="H51" s="8"/>
      <c r="I51" s="5"/>
      <c r="J51" s="6"/>
      <c r="K51" s="7">
        <v>46208</v>
      </c>
      <c r="L51" s="5" t="s">
        <v>132</v>
      </c>
      <c r="M51" s="5" t="s">
        <v>131</v>
      </c>
      <c r="N51" s="35"/>
      <c r="O51" s="36"/>
      <c r="P51" s="37"/>
      <c r="Q51" s="38"/>
      <c r="R51" s="37"/>
      <c r="S51" s="32"/>
    </row>
    <row r="52" spans="2:22" s="31" customFormat="1" ht="19.5" customHeight="1" x14ac:dyDescent="0.4">
      <c r="B52" s="32">
        <f t="shared" si="0"/>
        <v>38</v>
      </c>
      <c r="C52" s="33"/>
      <c r="D52" s="30"/>
      <c r="E52" s="63" t="s">
        <v>129</v>
      </c>
      <c r="F52" s="30" t="str">
        <f t="shared" si="2"/>
        <v>受付番号に紐づく申請製品テーブル.SVHSがある場合YES表示されること</v>
      </c>
      <c r="G52" s="34"/>
      <c r="H52" s="8"/>
      <c r="I52" s="5"/>
      <c r="J52" s="6"/>
      <c r="K52" s="7">
        <v>46208</v>
      </c>
      <c r="L52" s="5" t="s">
        <v>132</v>
      </c>
      <c r="M52" s="5" t="s">
        <v>131</v>
      </c>
      <c r="N52" s="35"/>
      <c r="O52" s="36"/>
      <c r="P52" s="37"/>
      <c r="Q52" s="38"/>
      <c r="R52" s="37"/>
      <c r="S52" s="32"/>
    </row>
    <row r="53" spans="2:22" s="60" customFormat="1" ht="19.5" customHeight="1" x14ac:dyDescent="0.4">
      <c r="B53" s="49">
        <f>ROW()-14</f>
        <v>39</v>
      </c>
      <c r="C53" s="50" t="s">
        <v>143</v>
      </c>
      <c r="D53" s="50"/>
      <c r="E53" s="50"/>
      <c r="F53" s="50"/>
      <c r="G53" s="51"/>
      <c r="H53" s="52"/>
      <c r="I53" s="53"/>
      <c r="J53" s="54"/>
      <c r="K53" s="55"/>
      <c r="L53" s="53"/>
      <c r="M53" s="53"/>
      <c r="N53" s="56"/>
      <c r="O53" s="57"/>
      <c r="P53" s="58"/>
      <c r="Q53" s="59"/>
      <c r="R53" s="58"/>
      <c r="S53" s="49"/>
      <c r="V53" s="61"/>
    </row>
    <row r="54" spans="2:22" s="31" customFormat="1" ht="19.5" customHeight="1" x14ac:dyDescent="0.4">
      <c r="B54" s="32">
        <f t="shared" si="0"/>
        <v>40</v>
      </c>
      <c r="C54" s="33"/>
      <c r="D54" s="30" t="s">
        <v>81</v>
      </c>
      <c r="E54" s="30" t="s">
        <v>80</v>
      </c>
      <c r="F54" s="30" t="s">
        <v>144</v>
      </c>
      <c r="G54" s="34"/>
      <c r="H54" s="8"/>
      <c r="I54" s="5"/>
      <c r="J54" s="6"/>
      <c r="K54" s="7">
        <v>46208</v>
      </c>
      <c r="L54" s="5" t="s">
        <v>132</v>
      </c>
      <c r="M54" s="5" t="s">
        <v>131</v>
      </c>
      <c r="N54" s="35"/>
      <c r="O54" s="36"/>
      <c r="P54" s="37"/>
      <c r="Q54" s="38"/>
      <c r="R54" s="37"/>
      <c r="S54" s="32"/>
    </row>
    <row r="55" spans="2:22" s="31" customFormat="1" ht="19.5" customHeight="1" x14ac:dyDescent="0.4">
      <c r="B55" s="32">
        <f t="shared" si="0"/>
        <v>41</v>
      </c>
      <c r="C55" s="33"/>
      <c r="D55" s="30"/>
      <c r="E55" s="30" t="s">
        <v>145</v>
      </c>
      <c r="F55" s="30" t="s">
        <v>146</v>
      </c>
      <c r="G55" s="34"/>
      <c r="H55" s="8"/>
      <c r="I55" s="5"/>
      <c r="J55" s="6"/>
      <c r="K55" s="7">
        <v>46208</v>
      </c>
      <c r="L55" s="5" t="s">
        <v>132</v>
      </c>
      <c r="M55" s="5" t="s">
        <v>131</v>
      </c>
      <c r="N55" s="35"/>
      <c r="O55" s="36"/>
      <c r="P55" s="37"/>
      <c r="Q55" s="38"/>
      <c r="R55" s="37"/>
      <c r="S55" s="32"/>
    </row>
    <row r="56" spans="2:22" s="31" customFormat="1" ht="19.5" customHeight="1" x14ac:dyDescent="0.4">
      <c r="B56" s="32">
        <f t="shared" si="0"/>
        <v>42</v>
      </c>
      <c r="C56" s="33"/>
      <c r="D56" s="30" t="s">
        <v>147</v>
      </c>
      <c r="E56" s="30" t="s">
        <v>97</v>
      </c>
      <c r="F56" s="30" t="s">
        <v>155</v>
      </c>
      <c r="G56" s="34"/>
      <c r="H56" s="8"/>
      <c r="I56" s="5"/>
      <c r="J56" s="6"/>
      <c r="K56" s="7">
        <v>46208</v>
      </c>
      <c r="L56" s="5" t="s">
        <v>132</v>
      </c>
      <c r="M56" s="5" t="s">
        <v>131</v>
      </c>
      <c r="N56" s="35"/>
      <c r="O56" s="36"/>
      <c r="P56" s="37"/>
      <c r="Q56" s="38"/>
      <c r="R56" s="37"/>
      <c r="S56" s="32"/>
    </row>
    <row r="57" spans="2:22" s="31" customFormat="1" ht="19.5" customHeight="1" x14ac:dyDescent="0.4">
      <c r="B57" s="32">
        <f t="shared" si="0"/>
        <v>43</v>
      </c>
      <c r="C57" s="33"/>
      <c r="D57" s="30"/>
      <c r="E57" s="30" t="s">
        <v>149</v>
      </c>
      <c r="F57" s="30" t="s">
        <v>155</v>
      </c>
      <c r="G57" s="34"/>
      <c r="H57" s="8"/>
      <c r="I57" s="5"/>
      <c r="J57" s="6"/>
      <c r="K57" s="7">
        <v>46208</v>
      </c>
      <c r="L57" s="5" t="s">
        <v>132</v>
      </c>
      <c r="M57" s="5" t="s">
        <v>131</v>
      </c>
      <c r="N57" s="35"/>
      <c r="O57" s="36"/>
      <c r="P57" s="37"/>
      <c r="Q57" s="38"/>
      <c r="R57" s="37"/>
      <c r="S57" s="32"/>
    </row>
    <row r="58" spans="2:22" s="31" customFormat="1" ht="19.5" customHeight="1" x14ac:dyDescent="0.4">
      <c r="B58" s="32">
        <f t="shared" si="0"/>
        <v>44</v>
      </c>
      <c r="C58" s="33"/>
      <c r="D58" s="30"/>
      <c r="E58" s="30" t="s">
        <v>150</v>
      </c>
      <c r="F58" s="30" t="s">
        <v>155</v>
      </c>
      <c r="G58" s="34"/>
      <c r="H58" s="8"/>
      <c r="I58" s="5"/>
      <c r="J58" s="6"/>
      <c r="K58" s="7">
        <v>46208</v>
      </c>
      <c r="L58" s="5" t="s">
        <v>132</v>
      </c>
      <c r="M58" s="5" t="s">
        <v>131</v>
      </c>
      <c r="N58" s="35"/>
      <c r="O58" s="36"/>
      <c r="P58" s="37"/>
      <c r="Q58" s="38"/>
      <c r="R58" s="37"/>
      <c r="S58" s="32"/>
    </row>
    <row r="59" spans="2:22" s="31" customFormat="1" ht="19.5" customHeight="1" x14ac:dyDescent="0.4">
      <c r="B59" s="32">
        <f t="shared" si="0"/>
        <v>45</v>
      </c>
      <c r="C59" s="33"/>
      <c r="D59" s="30"/>
      <c r="E59" s="30" t="s">
        <v>151</v>
      </c>
      <c r="F59" s="30" t="s">
        <v>156</v>
      </c>
      <c r="G59" s="34"/>
      <c r="H59" s="8"/>
      <c r="I59" s="5"/>
      <c r="J59" s="6"/>
      <c r="K59" s="7">
        <v>46208</v>
      </c>
      <c r="L59" s="5" t="s">
        <v>132</v>
      </c>
      <c r="M59" s="5" t="s">
        <v>131</v>
      </c>
      <c r="N59" s="35"/>
      <c r="O59" s="36"/>
      <c r="P59" s="37"/>
      <c r="Q59" s="38"/>
      <c r="R59" s="37"/>
      <c r="S59" s="32"/>
    </row>
    <row r="60" spans="2:22" s="31" customFormat="1" ht="19.5" customHeight="1" x14ac:dyDescent="0.4">
      <c r="B60" s="32">
        <f t="shared" si="0"/>
        <v>46</v>
      </c>
      <c r="C60" s="33"/>
      <c r="D60" s="30"/>
      <c r="E60" s="63" t="s">
        <v>127</v>
      </c>
      <c r="F60" s="30" t="s">
        <v>157</v>
      </c>
      <c r="G60" s="34"/>
      <c r="H60" s="8"/>
      <c r="I60" s="5"/>
      <c r="J60" s="6"/>
      <c r="K60" s="7">
        <v>46208</v>
      </c>
      <c r="L60" s="5" t="s">
        <v>132</v>
      </c>
      <c r="M60" s="5" t="s">
        <v>131</v>
      </c>
      <c r="N60" s="35"/>
      <c r="O60" s="36"/>
      <c r="P60" s="37"/>
      <c r="Q60" s="38"/>
      <c r="R60" s="37"/>
      <c r="S60" s="32"/>
    </row>
    <row r="61" spans="2:22" s="31" customFormat="1" ht="19.5" customHeight="1" x14ac:dyDescent="0.4">
      <c r="B61" s="32">
        <f t="shared" si="0"/>
        <v>47</v>
      </c>
      <c r="C61" s="33"/>
      <c r="D61" s="30"/>
      <c r="E61" s="63" t="s">
        <v>152</v>
      </c>
      <c r="F61" s="30" t="s">
        <v>157</v>
      </c>
      <c r="G61" s="34"/>
      <c r="H61" s="8"/>
      <c r="I61" s="5"/>
      <c r="J61" s="6"/>
      <c r="K61" s="7">
        <v>46208</v>
      </c>
      <c r="L61" s="5" t="s">
        <v>132</v>
      </c>
      <c r="M61" s="5" t="s">
        <v>131</v>
      </c>
      <c r="N61" s="35"/>
      <c r="O61" s="36"/>
      <c r="P61" s="37"/>
      <c r="Q61" s="38"/>
      <c r="R61" s="37"/>
      <c r="S61" s="32"/>
    </row>
    <row r="62" spans="2:22" s="31" customFormat="1" ht="19.5" customHeight="1" x14ac:dyDescent="0.4">
      <c r="B62" s="32">
        <f t="shared" si="0"/>
        <v>48</v>
      </c>
      <c r="C62" s="33"/>
      <c r="D62" s="30"/>
      <c r="E62" s="63" t="s">
        <v>153</v>
      </c>
      <c r="F62" s="30" t="s">
        <v>157</v>
      </c>
      <c r="G62" s="34"/>
      <c r="H62" s="8"/>
      <c r="I62" s="5"/>
      <c r="J62" s="6"/>
      <c r="K62" s="7">
        <v>46208</v>
      </c>
      <c r="L62" s="5" t="s">
        <v>132</v>
      </c>
      <c r="M62" s="5" t="s">
        <v>131</v>
      </c>
      <c r="N62" s="35"/>
      <c r="O62" s="36"/>
      <c r="P62" s="37"/>
      <c r="Q62" s="38"/>
      <c r="R62" s="37"/>
      <c r="S62" s="32"/>
    </row>
    <row r="63" spans="2:22" s="31" customFormat="1" ht="19.5" customHeight="1" x14ac:dyDescent="0.4">
      <c r="B63" s="32">
        <f t="shared" si="0"/>
        <v>49</v>
      </c>
      <c r="C63" s="33"/>
      <c r="D63" s="30"/>
      <c r="E63" s="63" t="s">
        <v>123</v>
      </c>
      <c r="F63" s="30" t="s">
        <v>157</v>
      </c>
      <c r="G63" s="34"/>
      <c r="H63" s="8"/>
      <c r="I63" s="5"/>
      <c r="J63" s="6"/>
      <c r="K63" s="7">
        <v>46208</v>
      </c>
      <c r="L63" s="5" t="s">
        <v>132</v>
      </c>
      <c r="M63" s="5" t="s">
        <v>131</v>
      </c>
      <c r="N63" s="35"/>
      <c r="O63" s="36"/>
      <c r="P63" s="37"/>
      <c r="Q63" s="38"/>
      <c r="R63" s="37"/>
      <c r="S63" s="32"/>
    </row>
    <row r="64" spans="2:22" s="31" customFormat="1" ht="19.5" customHeight="1" x14ac:dyDescent="0.4">
      <c r="B64" s="32">
        <f t="shared" si="0"/>
        <v>50</v>
      </c>
      <c r="C64" s="33"/>
      <c r="D64" s="30"/>
      <c r="E64" s="63" t="s">
        <v>122</v>
      </c>
      <c r="F64" s="30" t="s">
        <v>157</v>
      </c>
      <c r="G64" s="34"/>
      <c r="H64" s="8"/>
      <c r="I64" s="5"/>
      <c r="J64" s="6"/>
      <c r="K64" s="7">
        <v>46208</v>
      </c>
      <c r="L64" s="5" t="s">
        <v>132</v>
      </c>
      <c r="M64" s="5" t="s">
        <v>131</v>
      </c>
      <c r="N64" s="35"/>
      <c r="O64" s="36"/>
      <c r="P64" s="37"/>
      <c r="Q64" s="38"/>
      <c r="R64" s="37"/>
      <c r="S64" s="32"/>
    </row>
    <row r="65" spans="2:19" s="31" customFormat="1" ht="19.5" customHeight="1" x14ac:dyDescent="0.4">
      <c r="B65" s="32">
        <f t="shared" si="0"/>
        <v>51</v>
      </c>
      <c r="C65" s="33"/>
      <c r="D65" s="30"/>
      <c r="E65" s="63" t="s">
        <v>148</v>
      </c>
      <c r="F65" s="30" t="s">
        <v>157</v>
      </c>
      <c r="G65" s="34"/>
      <c r="H65" s="8"/>
      <c r="I65" s="5"/>
      <c r="J65" s="6"/>
      <c r="K65" s="7">
        <v>46208</v>
      </c>
      <c r="L65" s="5" t="s">
        <v>132</v>
      </c>
      <c r="M65" s="5" t="s">
        <v>131</v>
      </c>
      <c r="N65" s="35"/>
      <c r="O65" s="36"/>
      <c r="P65" s="37"/>
      <c r="Q65" s="38"/>
      <c r="R65" s="37"/>
      <c r="S65" s="32"/>
    </row>
    <row r="66" spans="2:19" s="31" customFormat="1" ht="19.5" customHeight="1" x14ac:dyDescent="0.4">
      <c r="B66" s="32">
        <f t="shared" si="0"/>
        <v>52</v>
      </c>
      <c r="C66" s="33"/>
      <c r="D66" s="30"/>
      <c r="E66" s="63" t="s">
        <v>154</v>
      </c>
      <c r="F66" s="30" t="s">
        <v>157</v>
      </c>
      <c r="G66" s="34"/>
      <c r="H66" s="8"/>
      <c r="I66" s="5"/>
      <c r="J66" s="6"/>
      <c r="K66" s="7">
        <v>46208</v>
      </c>
      <c r="L66" s="5" t="s">
        <v>132</v>
      </c>
      <c r="M66" s="5" t="s">
        <v>131</v>
      </c>
      <c r="N66" s="35"/>
      <c r="O66" s="36"/>
      <c r="P66" s="37"/>
      <c r="Q66" s="38"/>
      <c r="R66" s="37"/>
      <c r="S66" s="32"/>
    </row>
    <row r="67" spans="2:19" s="31" customFormat="1" ht="19.5" customHeight="1" x14ac:dyDescent="0.4">
      <c r="B67" s="32">
        <f t="shared" si="0"/>
        <v>53</v>
      </c>
      <c r="C67" s="33"/>
      <c r="D67" s="30"/>
      <c r="E67" s="30" t="s">
        <v>158</v>
      </c>
      <c r="F67" s="30"/>
      <c r="G67" s="34"/>
      <c r="H67" s="8"/>
      <c r="I67" s="5"/>
      <c r="J67" s="6"/>
      <c r="K67" s="7"/>
      <c r="L67" s="5"/>
      <c r="M67" s="5"/>
      <c r="N67" s="35"/>
      <c r="O67" s="36"/>
      <c r="P67" s="37"/>
      <c r="Q67" s="38"/>
      <c r="R67" s="37"/>
      <c r="S67" s="32"/>
    </row>
    <row r="68" spans="2:19" s="31" customFormat="1" ht="19.5" customHeight="1" x14ac:dyDescent="0.4">
      <c r="B68" s="32">
        <f t="shared" si="0"/>
        <v>54</v>
      </c>
      <c r="C68" s="33"/>
      <c r="D68" s="30"/>
      <c r="E68" s="63" t="s">
        <v>159</v>
      </c>
      <c r="F68" s="30" t="s">
        <v>160</v>
      </c>
      <c r="G68" s="34"/>
      <c r="H68" s="8"/>
      <c r="I68" s="5"/>
      <c r="J68" s="6"/>
      <c r="K68" s="7">
        <v>46208</v>
      </c>
      <c r="L68" s="5" t="s">
        <v>132</v>
      </c>
      <c r="M68" s="5" t="s">
        <v>131</v>
      </c>
      <c r="N68" s="35"/>
      <c r="O68" s="36"/>
      <c r="P68" s="37"/>
      <c r="Q68" s="38"/>
      <c r="R68" s="37"/>
      <c r="S68" s="32"/>
    </row>
    <row r="69" spans="2:19" s="31" customFormat="1" ht="19.5" customHeight="1" x14ac:dyDescent="0.4">
      <c r="B69" s="32">
        <f t="shared" si="0"/>
        <v>55</v>
      </c>
      <c r="C69" s="33"/>
      <c r="D69" s="30"/>
      <c r="E69" s="63" t="s">
        <v>162</v>
      </c>
      <c r="F69" s="30" t="s">
        <v>161</v>
      </c>
      <c r="G69" s="34"/>
      <c r="H69" s="8"/>
      <c r="I69" s="5"/>
      <c r="J69" s="6"/>
      <c r="K69" s="7">
        <v>46208</v>
      </c>
      <c r="L69" s="5" t="s">
        <v>132</v>
      </c>
      <c r="M69" s="5" t="s">
        <v>131</v>
      </c>
      <c r="N69" s="35"/>
      <c r="O69" s="36"/>
      <c r="P69" s="37"/>
      <c r="Q69" s="38"/>
      <c r="R69" s="37"/>
      <c r="S69" s="32"/>
    </row>
    <row r="70" spans="2:19" s="31" customFormat="1" ht="19.5" customHeight="1" x14ac:dyDescent="0.4">
      <c r="B70" s="32">
        <f t="shared" si="0"/>
        <v>56</v>
      </c>
      <c r="C70" s="33"/>
      <c r="D70" s="30" t="s">
        <v>164</v>
      </c>
      <c r="E70" s="30" t="s">
        <v>165</v>
      </c>
      <c r="F70" s="30"/>
      <c r="G70" s="34"/>
      <c r="H70" s="8"/>
      <c r="I70" s="5"/>
      <c r="J70" s="6"/>
      <c r="K70" s="7"/>
      <c r="L70" s="5"/>
      <c r="M70" s="5"/>
      <c r="N70" s="35"/>
      <c r="O70" s="36"/>
      <c r="P70" s="37"/>
      <c r="Q70" s="38"/>
      <c r="R70" s="37"/>
      <c r="S70" s="32"/>
    </row>
    <row r="71" spans="2:19" s="31" customFormat="1" ht="19.5" customHeight="1" x14ac:dyDescent="0.4">
      <c r="B71" s="32">
        <f t="shared" si="0"/>
        <v>57</v>
      </c>
      <c r="C71" s="33"/>
      <c r="D71" s="30"/>
      <c r="E71" s="63" t="s">
        <v>97</v>
      </c>
      <c r="F71" s="30"/>
      <c r="G71" s="34"/>
      <c r="H71" s="8"/>
      <c r="I71" s="5"/>
      <c r="J71" s="6"/>
      <c r="K71" s="7"/>
      <c r="L71" s="5"/>
      <c r="M71" s="5"/>
      <c r="N71" s="35"/>
      <c r="O71" s="36"/>
      <c r="P71" s="37"/>
      <c r="Q71" s="38"/>
      <c r="R71" s="37"/>
      <c r="S71" s="32"/>
    </row>
    <row r="72" spans="2:19" s="31" customFormat="1" ht="19.5" customHeight="1" x14ac:dyDescent="0.4">
      <c r="B72" s="32">
        <f t="shared" si="0"/>
        <v>58</v>
      </c>
      <c r="C72" s="33"/>
      <c r="D72" s="30"/>
      <c r="E72" s="64" t="s">
        <v>166</v>
      </c>
      <c r="F72" s="30" t="s">
        <v>167</v>
      </c>
      <c r="G72" s="34"/>
      <c r="H72" s="8"/>
      <c r="I72" s="5"/>
      <c r="J72" s="6"/>
      <c r="K72" s="7">
        <v>46208</v>
      </c>
      <c r="L72" s="5" t="s">
        <v>132</v>
      </c>
      <c r="M72" s="5" t="s">
        <v>131</v>
      </c>
      <c r="N72" s="35"/>
      <c r="O72" s="36"/>
      <c r="P72" s="37"/>
      <c r="Q72" s="38"/>
      <c r="R72" s="37"/>
      <c r="S72" s="32"/>
    </row>
    <row r="73" spans="2:19" s="31" customFormat="1" ht="19.5" customHeight="1" x14ac:dyDescent="0.4">
      <c r="B73" s="32">
        <f t="shared" si="0"/>
        <v>59</v>
      </c>
      <c r="C73" s="33"/>
      <c r="D73" s="30"/>
      <c r="E73" s="64" t="s">
        <v>168</v>
      </c>
      <c r="F73" s="30" t="s">
        <v>169</v>
      </c>
      <c r="G73" s="34"/>
      <c r="H73" s="8"/>
      <c r="I73" s="5"/>
      <c r="J73" s="6"/>
      <c r="K73" s="7">
        <v>46208</v>
      </c>
      <c r="L73" s="5" t="s">
        <v>132</v>
      </c>
      <c r="M73" s="5" t="s">
        <v>131</v>
      </c>
      <c r="N73" s="35"/>
      <c r="O73" s="36"/>
      <c r="P73" s="37"/>
      <c r="Q73" s="38"/>
      <c r="R73" s="37"/>
      <c r="S73" s="32"/>
    </row>
    <row r="74" spans="2:19" s="31" customFormat="1" ht="19.5" customHeight="1" x14ac:dyDescent="0.4">
      <c r="B74" s="32">
        <f t="shared" si="0"/>
        <v>60</v>
      </c>
      <c r="C74" s="33"/>
      <c r="D74" s="30"/>
      <c r="E74" s="63" t="s">
        <v>98</v>
      </c>
      <c r="F74" s="30"/>
      <c r="G74" s="34"/>
      <c r="H74" s="8"/>
      <c r="I74" s="5"/>
      <c r="J74" s="6"/>
      <c r="K74" s="7"/>
      <c r="L74" s="5"/>
      <c r="M74" s="5"/>
      <c r="N74" s="35"/>
      <c r="O74" s="36"/>
      <c r="P74" s="37"/>
      <c r="Q74" s="38"/>
      <c r="R74" s="37"/>
      <c r="S74" s="32"/>
    </row>
    <row r="75" spans="2:19" s="31" customFormat="1" ht="19.5" customHeight="1" x14ac:dyDescent="0.4">
      <c r="B75" s="32">
        <f t="shared" si="0"/>
        <v>61</v>
      </c>
      <c r="C75" s="33"/>
      <c r="D75" s="30"/>
      <c r="E75" s="64" t="s">
        <v>170</v>
      </c>
      <c r="F75" s="30" t="s">
        <v>169</v>
      </c>
      <c r="G75" s="34"/>
      <c r="H75" s="8"/>
      <c r="I75" s="5"/>
      <c r="J75" s="6"/>
      <c r="K75" s="7">
        <v>46208</v>
      </c>
      <c r="L75" s="5" t="s">
        <v>132</v>
      </c>
      <c r="M75" s="5" t="s">
        <v>131</v>
      </c>
      <c r="N75" s="35"/>
      <c r="O75" s="36"/>
      <c r="P75" s="37"/>
      <c r="Q75" s="38"/>
      <c r="R75" s="37"/>
      <c r="S75" s="32"/>
    </row>
    <row r="76" spans="2:19" s="31" customFormat="1" ht="19.5" customHeight="1" x14ac:dyDescent="0.4">
      <c r="B76" s="32">
        <f t="shared" si="0"/>
        <v>62</v>
      </c>
      <c r="C76" s="33"/>
      <c r="D76" s="30"/>
      <c r="E76" s="63" t="s">
        <v>171</v>
      </c>
      <c r="F76" s="30"/>
      <c r="G76" s="34"/>
      <c r="H76" s="8"/>
      <c r="I76" s="5"/>
      <c r="J76" s="6"/>
      <c r="K76" s="7"/>
      <c r="L76" s="5"/>
      <c r="M76" s="5"/>
      <c r="N76" s="35"/>
      <c r="O76" s="36"/>
      <c r="P76" s="37"/>
      <c r="Q76" s="38"/>
      <c r="R76" s="37"/>
      <c r="S76" s="32"/>
    </row>
    <row r="77" spans="2:19" s="31" customFormat="1" ht="19.5" customHeight="1" x14ac:dyDescent="0.4">
      <c r="B77" s="32">
        <f t="shared" si="0"/>
        <v>63</v>
      </c>
      <c r="C77" s="33"/>
      <c r="D77" s="30"/>
      <c r="E77" s="64" t="s">
        <v>166</v>
      </c>
      <c r="F77" s="30" t="s">
        <v>167</v>
      </c>
      <c r="G77" s="34"/>
      <c r="H77" s="8"/>
      <c r="I77" s="5"/>
      <c r="J77" s="6"/>
      <c r="K77" s="7">
        <v>46208</v>
      </c>
      <c r="L77" s="5" t="s">
        <v>132</v>
      </c>
      <c r="M77" s="5" t="s">
        <v>131</v>
      </c>
      <c r="N77" s="35"/>
      <c r="O77" s="36"/>
      <c r="P77" s="37"/>
      <c r="Q77" s="38"/>
      <c r="R77" s="37"/>
      <c r="S77" s="32"/>
    </row>
    <row r="78" spans="2:19" s="31" customFormat="1" ht="19.5" customHeight="1" x14ac:dyDescent="0.4">
      <c r="B78" s="32">
        <f t="shared" si="0"/>
        <v>64</v>
      </c>
      <c r="C78" s="33"/>
      <c r="D78" s="30"/>
      <c r="E78" s="64" t="s">
        <v>172</v>
      </c>
      <c r="F78" s="30" t="s">
        <v>175</v>
      </c>
      <c r="G78" s="34"/>
      <c r="H78" s="8"/>
      <c r="I78" s="5"/>
      <c r="J78" s="6"/>
      <c r="K78" s="7">
        <v>46208</v>
      </c>
      <c r="L78" s="5" t="s">
        <v>132</v>
      </c>
      <c r="M78" s="5" t="s">
        <v>131</v>
      </c>
      <c r="N78" s="35"/>
      <c r="O78" s="36"/>
      <c r="P78" s="37"/>
      <c r="Q78" s="38"/>
      <c r="R78" s="37"/>
      <c r="S78" s="32"/>
    </row>
    <row r="79" spans="2:19" s="31" customFormat="1" ht="19.5" customHeight="1" x14ac:dyDescent="0.4">
      <c r="B79" s="32">
        <f t="shared" si="0"/>
        <v>65</v>
      </c>
      <c r="C79" s="33"/>
      <c r="D79" s="30"/>
      <c r="E79" s="64" t="s">
        <v>173</v>
      </c>
      <c r="F79" s="30" t="s">
        <v>175</v>
      </c>
      <c r="G79" s="34"/>
      <c r="H79" s="8"/>
      <c r="I79" s="5"/>
      <c r="J79" s="6"/>
      <c r="K79" s="7">
        <v>46208</v>
      </c>
      <c r="L79" s="5" t="s">
        <v>132</v>
      </c>
      <c r="M79" s="5" t="s">
        <v>131</v>
      </c>
      <c r="N79" s="35"/>
      <c r="O79" s="36"/>
      <c r="P79" s="37"/>
      <c r="Q79" s="38"/>
      <c r="R79" s="37"/>
      <c r="S79" s="32"/>
    </row>
    <row r="80" spans="2:19" s="31" customFormat="1" ht="19.5" customHeight="1" x14ac:dyDescent="0.4">
      <c r="B80" s="32">
        <f t="shared" ref="B80:B85" si="3">ROW()-14</f>
        <v>66</v>
      </c>
      <c r="C80" s="33"/>
      <c r="D80" s="30"/>
      <c r="E80" s="64" t="s">
        <v>174</v>
      </c>
      <c r="F80" s="30" t="s">
        <v>175</v>
      </c>
      <c r="G80" s="34"/>
      <c r="H80" s="8"/>
      <c r="I80" s="5"/>
      <c r="J80" s="6"/>
      <c r="K80" s="7">
        <v>46208</v>
      </c>
      <c r="L80" s="5" t="s">
        <v>132</v>
      </c>
      <c r="M80" s="5" t="s">
        <v>131</v>
      </c>
      <c r="N80" s="35"/>
      <c r="O80" s="36"/>
      <c r="P80" s="37"/>
      <c r="Q80" s="38"/>
      <c r="R80" s="37"/>
      <c r="S80" s="32"/>
    </row>
    <row r="81" spans="2:22" s="31" customFormat="1" ht="19.5" customHeight="1" x14ac:dyDescent="0.4">
      <c r="B81" s="32">
        <f t="shared" si="3"/>
        <v>67</v>
      </c>
      <c r="C81" s="33"/>
      <c r="D81" s="30"/>
      <c r="E81" s="64" t="s">
        <v>176</v>
      </c>
      <c r="F81" s="30" t="s">
        <v>169</v>
      </c>
      <c r="G81" s="34"/>
      <c r="H81" s="8"/>
      <c r="I81" s="5"/>
      <c r="J81" s="6"/>
      <c r="K81" s="7">
        <v>46208</v>
      </c>
      <c r="L81" s="5" t="s">
        <v>132</v>
      </c>
      <c r="M81" s="5" t="s">
        <v>131</v>
      </c>
      <c r="N81" s="35"/>
      <c r="O81" s="36"/>
      <c r="P81" s="37"/>
      <c r="Q81" s="38"/>
      <c r="R81" s="37"/>
      <c r="S81" s="32"/>
    </row>
    <row r="82" spans="2:22" s="31" customFormat="1" ht="19.5" customHeight="1" x14ac:dyDescent="0.4">
      <c r="B82" s="32">
        <f t="shared" si="3"/>
        <v>68</v>
      </c>
      <c r="C82" s="33"/>
      <c r="D82" s="30"/>
      <c r="E82" s="64" t="s">
        <v>177</v>
      </c>
      <c r="F82" s="30" t="s">
        <v>178</v>
      </c>
      <c r="G82" s="34"/>
      <c r="H82" s="8"/>
      <c r="I82" s="5"/>
      <c r="J82" s="6"/>
      <c r="K82" s="7">
        <v>46208</v>
      </c>
      <c r="L82" s="5" t="s">
        <v>132</v>
      </c>
      <c r="M82" s="5" t="s">
        <v>131</v>
      </c>
      <c r="N82" s="35"/>
      <c r="O82" s="36"/>
      <c r="P82" s="37"/>
      <c r="Q82" s="38"/>
      <c r="R82" s="37"/>
      <c r="S82" s="32"/>
    </row>
    <row r="83" spans="2:22" s="31" customFormat="1" ht="19.5" customHeight="1" x14ac:dyDescent="0.4">
      <c r="B83" s="32">
        <f t="shared" si="3"/>
        <v>69</v>
      </c>
      <c r="C83" s="33"/>
      <c r="D83" s="30"/>
      <c r="E83" s="63" t="s">
        <v>179</v>
      </c>
      <c r="F83" s="30"/>
      <c r="G83" s="34"/>
      <c r="H83" s="8"/>
      <c r="I83" s="5"/>
      <c r="J83" s="6"/>
      <c r="K83" s="7"/>
      <c r="L83" s="5"/>
      <c r="M83" s="5"/>
      <c r="N83" s="35"/>
      <c r="O83" s="36"/>
      <c r="P83" s="37"/>
      <c r="Q83" s="38"/>
      <c r="R83" s="37"/>
      <c r="S83" s="32"/>
    </row>
    <row r="84" spans="2:22" s="31" customFormat="1" ht="19.5" customHeight="1" x14ac:dyDescent="0.4">
      <c r="B84" s="32">
        <f t="shared" si="3"/>
        <v>70</v>
      </c>
      <c r="C84" s="33"/>
      <c r="D84" s="30"/>
      <c r="E84" s="64" t="s">
        <v>166</v>
      </c>
      <c r="F84" s="30" t="s">
        <v>167</v>
      </c>
      <c r="G84" s="34"/>
      <c r="H84" s="8"/>
      <c r="I84" s="5"/>
      <c r="J84" s="6"/>
      <c r="K84" s="7">
        <v>46208</v>
      </c>
      <c r="L84" s="5" t="s">
        <v>132</v>
      </c>
      <c r="M84" s="5" t="s">
        <v>131</v>
      </c>
      <c r="N84" s="35"/>
      <c r="O84" s="36"/>
      <c r="P84" s="37"/>
      <c r="Q84" s="38"/>
      <c r="R84" s="37"/>
      <c r="S84" s="32"/>
    </row>
    <row r="85" spans="2:22" s="31" customFormat="1" ht="19.5" customHeight="1" x14ac:dyDescent="0.4">
      <c r="B85" s="32">
        <f t="shared" si="3"/>
        <v>71</v>
      </c>
      <c r="C85" s="33"/>
      <c r="D85" s="30"/>
      <c r="E85" s="30" t="s">
        <v>180</v>
      </c>
      <c r="F85" s="30" t="s">
        <v>181</v>
      </c>
      <c r="G85" s="34"/>
      <c r="H85" s="8"/>
      <c r="I85" s="5"/>
      <c r="J85" s="6"/>
      <c r="K85" s="7">
        <v>46208</v>
      </c>
      <c r="L85" s="5" t="s">
        <v>132</v>
      </c>
      <c r="M85" s="5" t="s">
        <v>131</v>
      </c>
      <c r="N85" s="35"/>
      <c r="O85" s="36"/>
      <c r="P85" s="37"/>
      <c r="Q85" s="38"/>
      <c r="R85" s="37"/>
      <c r="S85" s="32"/>
    </row>
    <row r="86" spans="2:22" s="60" customFormat="1" ht="19.5" customHeight="1" x14ac:dyDescent="0.4">
      <c r="B86" s="49">
        <f>ROW()-14</f>
        <v>72</v>
      </c>
      <c r="C86" s="50" t="s">
        <v>183</v>
      </c>
      <c r="D86" s="50"/>
      <c r="E86" s="50"/>
      <c r="F86" s="50"/>
      <c r="G86" s="51"/>
      <c r="H86" s="52"/>
      <c r="I86" s="53"/>
      <c r="J86" s="54"/>
      <c r="K86" s="55"/>
      <c r="L86" s="53"/>
      <c r="M86" s="53"/>
      <c r="N86" s="56"/>
      <c r="O86" s="57"/>
      <c r="P86" s="58"/>
      <c r="Q86" s="59"/>
      <c r="R86" s="58"/>
      <c r="S86" s="49"/>
      <c r="V86" s="61"/>
    </row>
    <row r="87" spans="2:22" s="31" customFormat="1" ht="19.5" customHeight="1" x14ac:dyDescent="0.4">
      <c r="B87" s="32">
        <f t="shared" ref="B87:B149" si="4">ROW()-14</f>
        <v>73</v>
      </c>
      <c r="C87" s="33"/>
      <c r="D87" s="30" t="s">
        <v>81</v>
      </c>
      <c r="E87" s="30" t="s">
        <v>80</v>
      </c>
      <c r="F87" s="30" t="s">
        <v>184</v>
      </c>
      <c r="G87" s="34"/>
      <c r="H87" s="8"/>
      <c r="I87" s="5"/>
      <c r="J87" s="6"/>
      <c r="K87" s="7">
        <v>46209</v>
      </c>
      <c r="L87" s="5" t="s">
        <v>132</v>
      </c>
      <c r="M87" s="5" t="s">
        <v>131</v>
      </c>
      <c r="N87" s="35"/>
      <c r="O87" s="36"/>
      <c r="P87" s="37"/>
      <c r="Q87" s="38"/>
      <c r="R87" s="37"/>
      <c r="S87" s="32"/>
    </row>
    <row r="88" spans="2:22" s="31" customFormat="1" ht="19.5" customHeight="1" x14ac:dyDescent="0.4">
      <c r="B88" s="32">
        <f t="shared" si="4"/>
        <v>74</v>
      </c>
      <c r="C88" s="33"/>
      <c r="D88" s="30"/>
      <c r="E88" s="30" t="s">
        <v>145</v>
      </c>
      <c r="F88" s="30" t="s">
        <v>146</v>
      </c>
      <c r="G88" s="34"/>
      <c r="H88" s="8"/>
      <c r="I88" s="5"/>
      <c r="J88" s="6"/>
      <c r="K88" s="7">
        <v>46209</v>
      </c>
      <c r="L88" s="5" t="s">
        <v>132</v>
      </c>
      <c r="M88" s="5" t="s">
        <v>131</v>
      </c>
      <c r="N88" s="35"/>
      <c r="O88" s="36"/>
      <c r="P88" s="37"/>
      <c r="Q88" s="38"/>
      <c r="R88" s="37"/>
      <c r="S88" s="32"/>
    </row>
    <row r="89" spans="2:22" s="31" customFormat="1" ht="19.5" customHeight="1" x14ac:dyDescent="0.4">
      <c r="B89" s="32">
        <f t="shared" si="4"/>
        <v>75</v>
      </c>
      <c r="C89" s="33"/>
      <c r="D89" s="30" t="s">
        <v>185</v>
      </c>
      <c r="E89" s="30" t="s">
        <v>186</v>
      </c>
      <c r="F89" s="30"/>
      <c r="G89" s="34"/>
      <c r="H89" s="8"/>
      <c r="I89" s="5"/>
      <c r="J89" s="6"/>
      <c r="K89" s="7"/>
      <c r="L89" s="5"/>
      <c r="M89" s="5"/>
      <c r="N89" s="35"/>
      <c r="O89" s="36"/>
      <c r="P89" s="37"/>
      <c r="Q89" s="38"/>
      <c r="R89" s="37"/>
      <c r="S89" s="32"/>
    </row>
    <row r="90" spans="2:22" s="31" customFormat="1" ht="19.5" customHeight="1" x14ac:dyDescent="0.4">
      <c r="B90" s="32">
        <f t="shared" si="4"/>
        <v>76</v>
      </c>
      <c r="C90" s="33"/>
      <c r="D90" s="30"/>
      <c r="E90" s="63" t="s">
        <v>187</v>
      </c>
      <c r="F90" s="30" t="s">
        <v>191</v>
      </c>
      <c r="G90" s="34"/>
      <c r="H90" s="8"/>
      <c r="I90" s="5"/>
      <c r="J90" s="6"/>
      <c r="K90" s="7">
        <v>46209</v>
      </c>
      <c r="L90" s="5" t="s">
        <v>132</v>
      </c>
      <c r="M90" s="5" t="s">
        <v>131</v>
      </c>
      <c r="N90" s="35"/>
      <c r="O90" s="36"/>
      <c r="P90" s="37"/>
      <c r="Q90" s="38"/>
      <c r="R90" s="37"/>
      <c r="S90" s="32"/>
    </row>
    <row r="91" spans="2:22" s="31" customFormat="1" ht="19.5" customHeight="1" x14ac:dyDescent="0.4">
      <c r="B91" s="32">
        <f t="shared" si="4"/>
        <v>77</v>
      </c>
      <c r="C91" s="33"/>
      <c r="D91" s="30"/>
      <c r="E91" s="63" t="s">
        <v>188</v>
      </c>
      <c r="F91" s="30" t="s">
        <v>191</v>
      </c>
      <c r="G91" s="34"/>
      <c r="H91" s="8"/>
      <c r="I91" s="5"/>
      <c r="J91" s="6"/>
      <c r="K91" s="7">
        <v>46209</v>
      </c>
      <c r="L91" s="5" t="s">
        <v>132</v>
      </c>
      <c r="M91" s="5" t="s">
        <v>131</v>
      </c>
      <c r="N91" s="35"/>
      <c r="O91" s="36"/>
      <c r="P91" s="37"/>
      <c r="Q91" s="38"/>
      <c r="R91" s="37"/>
      <c r="S91" s="32"/>
    </row>
    <row r="92" spans="2:22" s="31" customFormat="1" ht="19.5" customHeight="1" x14ac:dyDescent="0.4">
      <c r="B92" s="32">
        <f t="shared" si="4"/>
        <v>78</v>
      </c>
      <c r="C92" s="33"/>
      <c r="D92" s="30"/>
      <c r="E92" s="63" t="s">
        <v>189</v>
      </c>
      <c r="F92" s="30" t="s">
        <v>191</v>
      </c>
      <c r="G92" s="34"/>
      <c r="H92" s="8"/>
      <c r="I92" s="5"/>
      <c r="J92" s="6"/>
      <c r="K92" s="7">
        <v>46209</v>
      </c>
      <c r="L92" s="5" t="s">
        <v>132</v>
      </c>
      <c r="M92" s="5" t="s">
        <v>131</v>
      </c>
      <c r="N92" s="35"/>
      <c r="O92" s="36"/>
      <c r="P92" s="37"/>
      <c r="Q92" s="38"/>
      <c r="R92" s="37"/>
      <c r="S92" s="32"/>
    </row>
    <row r="93" spans="2:22" s="31" customFormat="1" ht="19.5" customHeight="1" x14ac:dyDescent="0.4">
      <c r="B93" s="32">
        <f t="shared" si="4"/>
        <v>79</v>
      </c>
      <c r="C93" s="33"/>
      <c r="D93" s="30"/>
      <c r="E93" s="63" t="s">
        <v>190</v>
      </c>
      <c r="F93" s="30" t="s">
        <v>191</v>
      </c>
      <c r="G93" s="34"/>
      <c r="H93" s="8"/>
      <c r="I93" s="5"/>
      <c r="J93" s="6"/>
      <c r="K93" s="7">
        <v>46209</v>
      </c>
      <c r="L93" s="5" t="s">
        <v>132</v>
      </c>
      <c r="M93" s="5" t="s">
        <v>131</v>
      </c>
      <c r="N93" s="35"/>
      <c r="O93" s="36"/>
      <c r="P93" s="37"/>
      <c r="Q93" s="38"/>
      <c r="R93" s="37"/>
      <c r="S93" s="32"/>
    </row>
    <row r="94" spans="2:22" s="31" customFormat="1" ht="19.5" customHeight="1" x14ac:dyDescent="0.4">
      <c r="B94" s="32">
        <f t="shared" si="4"/>
        <v>80</v>
      </c>
      <c r="C94" s="33"/>
      <c r="D94" s="30" t="s">
        <v>193</v>
      </c>
      <c r="E94" s="30" t="s">
        <v>97</v>
      </c>
      <c r="F94" s="30" t="s">
        <v>192</v>
      </c>
      <c r="G94" s="34"/>
      <c r="H94" s="8"/>
      <c r="I94" s="5"/>
      <c r="J94" s="6"/>
      <c r="K94" s="7">
        <v>46209</v>
      </c>
      <c r="L94" s="5" t="s">
        <v>132</v>
      </c>
      <c r="M94" s="5" t="s">
        <v>131</v>
      </c>
      <c r="N94" s="35"/>
      <c r="O94" s="36"/>
      <c r="P94" s="37"/>
      <c r="Q94" s="38"/>
      <c r="R94" s="37"/>
      <c r="S94" s="32"/>
    </row>
    <row r="95" spans="2:22" s="31" customFormat="1" ht="19.5" customHeight="1" x14ac:dyDescent="0.4">
      <c r="B95" s="32">
        <f t="shared" si="4"/>
        <v>81</v>
      </c>
      <c r="C95" s="33"/>
      <c r="D95" s="30"/>
      <c r="E95" s="30" t="s">
        <v>149</v>
      </c>
      <c r="F95" s="30" t="s">
        <v>192</v>
      </c>
      <c r="G95" s="34"/>
      <c r="H95" s="8"/>
      <c r="I95" s="5"/>
      <c r="J95" s="6"/>
      <c r="K95" s="7">
        <v>46209</v>
      </c>
      <c r="L95" s="5" t="s">
        <v>132</v>
      </c>
      <c r="M95" s="5" t="s">
        <v>131</v>
      </c>
      <c r="N95" s="35"/>
      <c r="O95" s="36"/>
      <c r="P95" s="37"/>
      <c r="Q95" s="38"/>
      <c r="R95" s="37"/>
      <c r="S95" s="32"/>
    </row>
    <row r="96" spans="2:22" s="31" customFormat="1" ht="19.5" customHeight="1" x14ac:dyDescent="0.4">
      <c r="B96" s="32">
        <f t="shared" si="4"/>
        <v>82</v>
      </c>
      <c r="C96" s="33"/>
      <c r="D96" s="30" t="s">
        <v>94</v>
      </c>
      <c r="E96" s="30"/>
      <c r="F96" s="30" t="s">
        <v>194</v>
      </c>
      <c r="G96" s="34"/>
      <c r="H96" s="8"/>
      <c r="I96" s="5"/>
      <c r="J96" s="6"/>
      <c r="K96" s="7">
        <v>46209</v>
      </c>
      <c r="L96" s="5" t="s">
        <v>132</v>
      </c>
      <c r="M96" s="5" t="s">
        <v>131</v>
      </c>
      <c r="N96" s="35"/>
      <c r="O96" s="36"/>
      <c r="P96" s="37"/>
      <c r="Q96" s="38"/>
      <c r="R96" s="37"/>
      <c r="S96" s="32"/>
    </row>
    <row r="97" spans="2:19" s="31" customFormat="1" ht="19.5" customHeight="1" x14ac:dyDescent="0.4">
      <c r="B97" s="32">
        <f t="shared" si="4"/>
        <v>83</v>
      </c>
      <c r="C97" s="33"/>
      <c r="D97" s="30"/>
      <c r="E97" s="30" t="s">
        <v>171</v>
      </c>
      <c r="F97" s="30"/>
      <c r="G97" s="34"/>
      <c r="H97" s="8"/>
      <c r="I97" s="5"/>
      <c r="J97" s="6"/>
      <c r="K97" s="7"/>
      <c r="L97" s="5"/>
      <c r="M97" s="5"/>
      <c r="N97" s="35"/>
      <c r="O97" s="36"/>
      <c r="P97" s="37"/>
      <c r="Q97" s="38"/>
      <c r="R97" s="37"/>
      <c r="S97" s="32"/>
    </row>
    <row r="98" spans="2:19" s="31" customFormat="1" ht="19.5" customHeight="1" x14ac:dyDescent="0.4">
      <c r="B98" s="32">
        <f t="shared" si="4"/>
        <v>84</v>
      </c>
      <c r="C98" s="33"/>
      <c r="D98" s="30"/>
      <c r="E98" s="63" t="s">
        <v>196</v>
      </c>
      <c r="F98" s="30" t="s">
        <v>197</v>
      </c>
      <c r="G98" s="34"/>
      <c r="H98" s="8"/>
      <c r="I98" s="5"/>
      <c r="J98" s="6"/>
      <c r="K98" s="7">
        <v>46209</v>
      </c>
      <c r="L98" s="5" t="s">
        <v>132</v>
      </c>
      <c r="M98" s="5" t="s">
        <v>131</v>
      </c>
      <c r="N98" s="35"/>
      <c r="O98" s="36"/>
      <c r="P98" s="37"/>
      <c r="Q98" s="38"/>
      <c r="R98" s="37"/>
      <c r="S98" s="32"/>
    </row>
    <row r="99" spans="2:19" s="31" customFormat="1" ht="19.5" customHeight="1" x14ac:dyDescent="0.4">
      <c r="B99" s="32">
        <f t="shared" si="4"/>
        <v>85</v>
      </c>
      <c r="C99" s="33"/>
      <c r="D99" s="30"/>
      <c r="E99" s="63" t="s">
        <v>199</v>
      </c>
      <c r="F99" s="30" t="s">
        <v>200</v>
      </c>
      <c r="G99" s="34"/>
      <c r="H99" s="8"/>
      <c r="I99" s="5"/>
      <c r="J99" s="6"/>
      <c r="K99" s="7">
        <v>46209</v>
      </c>
      <c r="L99" s="5" t="s">
        <v>132</v>
      </c>
      <c r="M99" s="5" t="s">
        <v>131</v>
      </c>
      <c r="N99" s="35"/>
      <c r="O99" s="36"/>
      <c r="P99" s="37"/>
      <c r="Q99" s="38"/>
      <c r="R99" s="37"/>
      <c r="S99" s="32"/>
    </row>
    <row r="100" spans="2:19" s="31" customFormat="1" ht="19.5" customHeight="1" x14ac:dyDescent="0.4">
      <c r="B100" s="32">
        <f t="shared" si="4"/>
        <v>86</v>
      </c>
      <c r="C100" s="33"/>
      <c r="D100" s="30"/>
      <c r="E100" s="30" t="s">
        <v>195</v>
      </c>
      <c r="F100" s="30"/>
      <c r="G100" s="34"/>
      <c r="H100" s="8"/>
      <c r="I100" s="5"/>
      <c r="J100" s="6"/>
      <c r="K100" s="7"/>
      <c r="L100" s="5"/>
      <c r="M100" s="5"/>
      <c r="N100" s="35"/>
      <c r="O100" s="36"/>
      <c r="P100" s="37"/>
      <c r="Q100" s="38"/>
      <c r="R100" s="37"/>
      <c r="S100" s="32"/>
    </row>
    <row r="101" spans="2:19" s="31" customFormat="1" ht="19.5" customHeight="1" x14ac:dyDescent="0.4">
      <c r="B101" s="32">
        <f t="shared" si="4"/>
        <v>87</v>
      </c>
      <c r="C101" s="33"/>
      <c r="D101" s="30"/>
      <c r="E101" s="63" t="s">
        <v>201</v>
      </c>
      <c r="F101" s="30" t="s">
        <v>203</v>
      </c>
      <c r="G101" s="34"/>
      <c r="H101" s="8"/>
      <c r="I101" s="5"/>
      <c r="J101" s="6"/>
      <c r="K101" s="7">
        <v>46209</v>
      </c>
      <c r="L101" s="5" t="s">
        <v>132</v>
      </c>
      <c r="M101" s="5" t="s">
        <v>131</v>
      </c>
      <c r="N101" s="35"/>
      <c r="O101" s="36"/>
      <c r="P101" s="37"/>
      <c r="Q101" s="38"/>
      <c r="R101" s="37"/>
      <c r="S101" s="32"/>
    </row>
    <row r="102" spans="2:19" s="31" customFormat="1" ht="19.5" customHeight="1" x14ac:dyDescent="0.4">
      <c r="B102" s="32">
        <f t="shared" si="4"/>
        <v>88</v>
      </c>
      <c r="C102" s="33"/>
      <c r="D102" s="30"/>
      <c r="E102" s="63" t="s">
        <v>202</v>
      </c>
      <c r="F102" s="30" t="s">
        <v>198</v>
      </c>
      <c r="G102" s="34"/>
      <c r="H102" s="8"/>
      <c r="I102" s="5"/>
      <c r="J102" s="6"/>
      <c r="K102" s="7">
        <v>46209</v>
      </c>
      <c r="L102" s="5" t="s">
        <v>132</v>
      </c>
      <c r="M102" s="5" t="s">
        <v>131</v>
      </c>
      <c r="N102" s="35"/>
      <c r="O102" s="36"/>
      <c r="P102" s="37"/>
      <c r="Q102" s="38"/>
      <c r="R102" s="37"/>
      <c r="S102" s="32"/>
    </row>
    <row r="103" spans="2:19" s="31" customFormat="1" ht="19.5" customHeight="1" x14ac:dyDescent="0.4">
      <c r="B103" s="32">
        <f t="shared" si="4"/>
        <v>89</v>
      </c>
      <c r="C103" s="33"/>
      <c r="D103" s="30"/>
      <c r="E103" s="63" t="s">
        <v>218</v>
      </c>
      <c r="F103" s="30" t="s">
        <v>219</v>
      </c>
      <c r="G103" s="34"/>
      <c r="H103" s="8"/>
      <c r="I103" s="5"/>
      <c r="J103" s="6"/>
      <c r="K103" s="7">
        <v>46209</v>
      </c>
      <c r="L103" s="5" t="s">
        <v>132</v>
      </c>
      <c r="M103" s="5" t="s">
        <v>131</v>
      </c>
      <c r="N103" s="35"/>
      <c r="O103" s="36"/>
      <c r="P103" s="37"/>
      <c r="Q103" s="38"/>
      <c r="R103" s="37"/>
      <c r="S103" s="32"/>
    </row>
    <row r="104" spans="2:19" s="31" customFormat="1" ht="19.5" customHeight="1" x14ac:dyDescent="0.4">
      <c r="B104" s="32">
        <f t="shared" si="4"/>
        <v>90</v>
      </c>
      <c r="C104" s="33"/>
      <c r="D104" s="30"/>
      <c r="E104" s="30" t="s">
        <v>151</v>
      </c>
      <c r="F104" s="30"/>
      <c r="G104" s="34"/>
      <c r="H104" s="8"/>
      <c r="I104" s="5"/>
      <c r="J104" s="6"/>
      <c r="K104" s="7"/>
      <c r="L104" s="5"/>
      <c r="M104" s="5"/>
      <c r="N104" s="35"/>
      <c r="O104" s="36"/>
      <c r="P104" s="37"/>
      <c r="Q104" s="38"/>
      <c r="R104" s="37"/>
      <c r="S104" s="32"/>
    </row>
    <row r="105" spans="2:19" s="31" customFormat="1" ht="19.5" customHeight="1" x14ac:dyDescent="0.4">
      <c r="B105" s="32">
        <f t="shared" si="4"/>
        <v>91</v>
      </c>
      <c r="C105" s="33"/>
      <c r="D105" s="30"/>
      <c r="E105" s="63" t="s">
        <v>127</v>
      </c>
      <c r="F105" s="30" t="s">
        <v>204</v>
      </c>
      <c r="G105" s="34"/>
      <c r="H105" s="8"/>
      <c r="I105" s="5"/>
      <c r="J105" s="6"/>
      <c r="K105" s="7">
        <v>46209</v>
      </c>
      <c r="L105" s="5" t="s">
        <v>132</v>
      </c>
      <c r="M105" s="5" t="s">
        <v>131</v>
      </c>
      <c r="N105" s="35"/>
      <c r="O105" s="36"/>
      <c r="P105" s="37"/>
      <c r="Q105" s="38"/>
      <c r="R105" s="37"/>
      <c r="S105" s="32"/>
    </row>
    <row r="106" spans="2:19" s="31" customFormat="1" ht="19.5" customHeight="1" x14ac:dyDescent="0.4">
      <c r="B106" s="32">
        <f t="shared" si="4"/>
        <v>92</v>
      </c>
      <c r="C106" s="33"/>
      <c r="D106" s="30"/>
      <c r="E106" s="63" t="s">
        <v>152</v>
      </c>
      <c r="F106" s="30" t="s">
        <v>204</v>
      </c>
      <c r="G106" s="34"/>
      <c r="H106" s="8"/>
      <c r="I106" s="5"/>
      <c r="J106" s="6"/>
      <c r="K106" s="7">
        <v>46209</v>
      </c>
      <c r="L106" s="5" t="s">
        <v>132</v>
      </c>
      <c r="M106" s="5" t="s">
        <v>131</v>
      </c>
      <c r="N106" s="35"/>
      <c r="O106" s="36"/>
      <c r="P106" s="37"/>
      <c r="Q106" s="38"/>
      <c r="R106" s="37"/>
      <c r="S106" s="32"/>
    </row>
    <row r="107" spans="2:19" s="31" customFormat="1" ht="19.5" customHeight="1" x14ac:dyDescent="0.4">
      <c r="B107" s="32">
        <f t="shared" si="4"/>
        <v>93</v>
      </c>
      <c r="C107" s="33"/>
      <c r="D107" s="30"/>
      <c r="E107" s="63" t="s">
        <v>153</v>
      </c>
      <c r="F107" s="30" t="s">
        <v>204</v>
      </c>
      <c r="G107" s="34"/>
      <c r="H107" s="8"/>
      <c r="I107" s="5"/>
      <c r="J107" s="6"/>
      <c r="K107" s="7">
        <v>46209</v>
      </c>
      <c r="L107" s="5" t="s">
        <v>132</v>
      </c>
      <c r="M107" s="5" t="s">
        <v>131</v>
      </c>
      <c r="N107" s="35"/>
      <c r="O107" s="36"/>
      <c r="P107" s="37"/>
      <c r="Q107" s="38"/>
      <c r="R107" s="37"/>
      <c r="S107" s="32"/>
    </row>
    <row r="108" spans="2:19" s="31" customFormat="1" ht="19.5" customHeight="1" x14ac:dyDescent="0.4">
      <c r="B108" s="32">
        <f t="shared" si="4"/>
        <v>94</v>
      </c>
      <c r="C108" s="33"/>
      <c r="D108" s="30"/>
      <c r="E108" s="63" t="s">
        <v>123</v>
      </c>
      <c r="F108" s="30" t="s">
        <v>204</v>
      </c>
      <c r="G108" s="34"/>
      <c r="H108" s="8"/>
      <c r="I108" s="5"/>
      <c r="J108" s="6"/>
      <c r="K108" s="7">
        <v>46209</v>
      </c>
      <c r="L108" s="5" t="s">
        <v>132</v>
      </c>
      <c r="M108" s="5" t="s">
        <v>131</v>
      </c>
      <c r="N108" s="35"/>
      <c r="O108" s="36"/>
      <c r="P108" s="37"/>
      <c r="Q108" s="38"/>
      <c r="R108" s="37"/>
      <c r="S108" s="32"/>
    </row>
    <row r="109" spans="2:19" s="31" customFormat="1" ht="19.5" customHeight="1" x14ac:dyDescent="0.4">
      <c r="B109" s="32">
        <f t="shared" si="4"/>
        <v>95</v>
      </c>
      <c r="C109" s="33"/>
      <c r="D109" s="30"/>
      <c r="E109" s="63" t="s">
        <v>122</v>
      </c>
      <c r="F109" s="30" t="s">
        <v>204</v>
      </c>
      <c r="G109" s="34"/>
      <c r="H109" s="8"/>
      <c r="I109" s="5"/>
      <c r="J109" s="6"/>
      <c r="K109" s="7">
        <v>46209</v>
      </c>
      <c r="L109" s="5" t="s">
        <v>132</v>
      </c>
      <c r="M109" s="5" t="s">
        <v>131</v>
      </c>
      <c r="N109" s="35"/>
      <c r="O109" s="36"/>
      <c r="P109" s="37"/>
      <c r="Q109" s="38"/>
      <c r="R109" s="37"/>
      <c r="S109" s="32"/>
    </row>
    <row r="110" spans="2:19" s="31" customFormat="1" ht="19.5" customHeight="1" x14ac:dyDescent="0.4">
      <c r="B110" s="32">
        <f t="shared" si="4"/>
        <v>96</v>
      </c>
      <c r="C110" s="33"/>
      <c r="D110" s="30"/>
      <c r="E110" s="63" t="s">
        <v>148</v>
      </c>
      <c r="F110" s="30" t="s">
        <v>204</v>
      </c>
      <c r="G110" s="34"/>
      <c r="H110" s="8"/>
      <c r="I110" s="5"/>
      <c r="J110" s="6"/>
      <c r="K110" s="7">
        <v>46209</v>
      </c>
      <c r="L110" s="5" t="s">
        <v>132</v>
      </c>
      <c r="M110" s="5" t="s">
        <v>131</v>
      </c>
      <c r="N110" s="35"/>
      <c r="O110" s="36"/>
      <c r="P110" s="37"/>
      <c r="Q110" s="38"/>
      <c r="R110" s="37"/>
      <c r="S110" s="32"/>
    </row>
    <row r="111" spans="2:19" s="31" customFormat="1" ht="19.5" customHeight="1" x14ac:dyDescent="0.4">
      <c r="B111" s="32">
        <f t="shared" si="4"/>
        <v>97</v>
      </c>
      <c r="C111" s="33"/>
      <c r="D111" s="30"/>
      <c r="E111" s="63" t="s">
        <v>154</v>
      </c>
      <c r="F111" s="30" t="s">
        <v>204</v>
      </c>
      <c r="G111" s="34"/>
      <c r="H111" s="8"/>
      <c r="I111" s="5"/>
      <c r="J111" s="6"/>
      <c r="K111" s="7">
        <v>46209</v>
      </c>
      <c r="L111" s="5" t="s">
        <v>132</v>
      </c>
      <c r="M111" s="5" t="s">
        <v>131</v>
      </c>
      <c r="N111" s="35"/>
      <c r="O111" s="36"/>
      <c r="P111" s="37"/>
      <c r="Q111" s="38"/>
      <c r="R111" s="37"/>
      <c r="S111" s="32"/>
    </row>
    <row r="112" spans="2:19" s="31" customFormat="1" ht="19.5" customHeight="1" x14ac:dyDescent="0.4">
      <c r="B112" s="32">
        <f t="shared" si="4"/>
        <v>98</v>
      </c>
      <c r="C112" s="33"/>
      <c r="D112" s="30" t="s">
        <v>206</v>
      </c>
      <c r="E112" s="30" t="s">
        <v>209</v>
      </c>
      <c r="F112" s="30"/>
      <c r="G112" s="34"/>
      <c r="H112" s="8"/>
      <c r="I112" s="5"/>
      <c r="J112" s="6"/>
      <c r="K112" s="7"/>
      <c r="L112" s="5"/>
      <c r="M112" s="5"/>
      <c r="N112" s="35"/>
      <c r="O112" s="36"/>
      <c r="P112" s="37"/>
      <c r="Q112" s="38"/>
      <c r="R112" s="37"/>
      <c r="S112" s="32"/>
    </row>
    <row r="113" spans="2:19" s="31" customFormat="1" ht="19.5" customHeight="1" x14ac:dyDescent="0.4">
      <c r="B113" s="32">
        <f t="shared" si="4"/>
        <v>99</v>
      </c>
      <c r="C113" s="33"/>
      <c r="D113" s="30"/>
      <c r="E113" s="63" t="s">
        <v>207</v>
      </c>
      <c r="F113" s="30"/>
      <c r="G113" s="34"/>
      <c r="H113" s="8"/>
      <c r="I113" s="5"/>
      <c r="J113" s="6"/>
      <c r="K113" s="7"/>
      <c r="L113" s="5"/>
      <c r="M113" s="5"/>
      <c r="N113" s="35"/>
      <c r="O113" s="36"/>
      <c r="P113" s="37"/>
      <c r="Q113" s="38"/>
      <c r="R113" s="37"/>
      <c r="S113" s="32"/>
    </row>
    <row r="114" spans="2:19" s="31" customFormat="1" ht="19.5" customHeight="1" x14ac:dyDescent="0.4">
      <c r="B114" s="32">
        <f t="shared" si="4"/>
        <v>100</v>
      </c>
      <c r="C114" s="33"/>
      <c r="D114" s="30"/>
      <c r="E114" s="64" t="s">
        <v>212</v>
      </c>
      <c r="F114" s="30" t="s">
        <v>211</v>
      </c>
      <c r="G114" s="34"/>
      <c r="H114" s="8"/>
      <c r="I114" s="5"/>
      <c r="J114" s="6"/>
      <c r="K114" s="7">
        <v>46209</v>
      </c>
      <c r="L114" s="5" t="s">
        <v>132</v>
      </c>
      <c r="M114" s="5" t="s">
        <v>131</v>
      </c>
      <c r="N114" s="35"/>
      <c r="O114" s="36"/>
      <c r="P114" s="37"/>
      <c r="Q114" s="38"/>
      <c r="R114" s="37"/>
      <c r="S114" s="32"/>
    </row>
    <row r="115" spans="2:19" s="31" customFormat="1" ht="19.5" customHeight="1" x14ac:dyDescent="0.4">
      <c r="B115" s="32">
        <f t="shared" si="4"/>
        <v>101</v>
      </c>
      <c r="C115" s="33"/>
      <c r="D115" s="30"/>
      <c r="E115" s="64" t="s">
        <v>205</v>
      </c>
      <c r="F115" s="30" t="s">
        <v>210</v>
      </c>
      <c r="G115" s="34"/>
      <c r="H115" s="8"/>
      <c r="I115" s="5"/>
      <c r="J115" s="6"/>
      <c r="K115" s="7">
        <v>46209</v>
      </c>
      <c r="L115" s="5" t="s">
        <v>132</v>
      </c>
      <c r="M115" s="5" t="s">
        <v>131</v>
      </c>
      <c r="N115" s="35"/>
      <c r="O115" s="36"/>
      <c r="P115" s="37"/>
      <c r="Q115" s="38"/>
      <c r="R115" s="37"/>
      <c r="S115" s="32"/>
    </row>
    <row r="116" spans="2:19" s="31" customFormat="1" ht="19.5" customHeight="1" x14ac:dyDescent="0.4">
      <c r="B116" s="32">
        <f t="shared" si="4"/>
        <v>102</v>
      </c>
      <c r="C116" s="33"/>
      <c r="D116" s="30"/>
      <c r="E116" s="63" t="s">
        <v>213</v>
      </c>
      <c r="F116" s="30"/>
      <c r="G116" s="34"/>
      <c r="H116" s="8"/>
      <c r="I116" s="5"/>
      <c r="J116" s="6"/>
      <c r="K116" s="7"/>
      <c r="L116" s="5"/>
      <c r="M116" s="5"/>
      <c r="N116" s="35"/>
      <c r="O116" s="36"/>
      <c r="P116" s="37"/>
      <c r="Q116" s="38"/>
      <c r="R116" s="37"/>
      <c r="S116" s="32"/>
    </row>
    <row r="117" spans="2:19" s="31" customFormat="1" ht="19.5" customHeight="1" x14ac:dyDescent="0.4">
      <c r="B117" s="32">
        <f t="shared" si="4"/>
        <v>103</v>
      </c>
      <c r="C117" s="33"/>
      <c r="D117" s="30"/>
      <c r="E117" s="64" t="s">
        <v>212</v>
      </c>
      <c r="F117" s="30" t="s">
        <v>211</v>
      </c>
      <c r="G117" s="34"/>
      <c r="H117" s="8"/>
      <c r="I117" s="5"/>
      <c r="J117" s="6"/>
      <c r="K117" s="7">
        <v>46209</v>
      </c>
      <c r="L117" s="5" t="s">
        <v>132</v>
      </c>
      <c r="M117" s="5" t="s">
        <v>131</v>
      </c>
      <c r="N117" s="35"/>
      <c r="O117" s="36"/>
      <c r="P117" s="37"/>
      <c r="Q117" s="38"/>
      <c r="R117" s="37"/>
      <c r="S117" s="32"/>
    </row>
    <row r="118" spans="2:19" s="31" customFormat="1" ht="19.5" customHeight="1" x14ac:dyDescent="0.4">
      <c r="B118" s="32">
        <f t="shared" si="4"/>
        <v>104</v>
      </c>
      <c r="C118" s="33"/>
      <c r="D118" s="30"/>
      <c r="E118" s="64" t="s">
        <v>205</v>
      </c>
      <c r="F118" s="30" t="s">
        <v>214</v>
      </c>
      <c r="G118" s="34"/>
      <c r="H118" s="8"/>
      <c r="I118" s="5"/>
      <c r="J118" s="6"/>
      <c r="K118" s="7">
        <v>46209</v>
      </c>
      <c r="L118" s="5" t="s">
        <v>132</v>
      </c>
      <c r="M118" s="5" t="s">
        <v>131</v>
      </c>
      <c r="N118" s="35"/>
      <c r="O118" s="36"/>
      <c r="P118" s="37"/>
      <c r="Q118" s="38"/>
      <c r="R118" s="37"/>
      <c r="S118" s="32"/>
    </row>
    <row r="119" spans="2:19" s="31" customFormat="1" ht="19.5" customHeight="1" x14ac:dyDescent="0.4">
      <c r="B119" s="32">
        <f t="shared" si="4"/>
        <v>105</v>
      </c>
      <c r="C119" s="33"/>
      <c r="D119" s="30"/>
      <c r="E119" s="63" t="s">
        <v>215</v>
      </c>
      <c r="F119" s="30"/>
      <c r="G119" s="34"/>
      <c r="H119" s="8"/>
      <c r="I119" s="5"/>
      <c r="J119" s="6"/>
      <c r="K119" s="7"/>
      <c r="L119" s="5"/>
      <c r="M119" s="5"/>
      <c r="N119" s="35"/>
      <c r="O119" s="36"/>
      <c r="P119" s="37"/>
      <c r="Q119" s="38"/>
      <c r="R119" s="37"/>
      <c r="S119" s="32"/>
    </row>
    <row r="120" spans="2:19" s="31" customFormat="1" ht="19.5" customHeight="1" x14ac:dyDescent="0.4">
      <c r="B120" s="32">
        <f t="shared" si="4"/>
        <v>106</v>
      </c>
      <c r="C120" s="33"/>
      <c r="D120" s="30"/>
      <c r="E120" s="64" t="s">
        <v>212</v>
      </c>
      <c r="F120" s="30" t="s">
        <v>82</v>
      </c>
      <c r="G120" s="34"/>
      <c r="H120" s="8"/>
      <c r="I120" s="5"/>
      <c r="J120" s="6"/>
      <c r="K120" s="7">
        <v>46209</v>
      </c>
      <c r="L120" s="5" t="s">
        <v>132</v>
      </c>
      <c r="M120" s="5" t="s">
        <v>131</v>
      </c>
      <c r="N120" s="35"/>
      <c r="O120" s="36"/>
      <c r="P120" s="37"/>
      <c r="Q120" s="38"/>
      <c r="R120" s="37"/>
      <c r="S120" s="32"/>
    </row>
    <row r="121" spans="2:19" s="31" customFormat="1" ht="19.5" customHeight="1" x14ac:dyDescent="0.4">
      <c r="B121" s="32">
        <f t="shared" si="4"/>
        <v>107</v>
      </c>
      <c r="C121" s="33"/>
      <c r="D121" s="30"/>
      <c r="E121" s="64" t="s">
        <v>205</v>
      </c>
      <c r="F121" s="30" t="s">
        <v>214</v>
      </c>
      <c r="G121" s="34"/>
      <c r="H121" s="8"/>
      <c r="I121" s="5"/>
      <c r="J121" s="6"/>
      <c r="K121" s="7">
        <v>46209</v>
      </c>
      <c r="L121" s="5" t="s">
        <v>132</v>
      </c>
      <c r="M121" s="5" t="s">
        <v>131</v>
      </c>
      <c r="N121" s="35"/>
      <c r="O121" s="36"/>
      <c r="P121" s="37"/>
      <c r="Q121" s="38"/>
      <c r="R121" s="37"/>
      <c r="S121" s="32"/>
    </row>
    <row r="122" spans="2:19" s="31" customFormat="1" ht="19.5" customHeight="1" x14ac:dyDescent="0.4">
      <c r="B122" s="32">
        <f t="shared" si="4"/>
        <v>108</v>
      </c>
      <c r="C122" s="33"/>
      <c r="D122" s="30"/>
      <c r="E122" s="63" t="s">
        <v>216</v>
      </c>
      <c r="F122" s="30"/>
      <c r="G122" s="34"/>
      <c r="H122" s="8"/>
      <c r="I122" s="5"/>
      <c r="J122" s="6"/>
      <c r="K122" s="7"/>
      <c r="L122" s="5"/>
      <c r="M122" s="5"/>
      <c r="N122" s="35"/>
      <c r="O122" s="36"/>
      <c r="P122" s="37"/>
      <c r="Q122" s="38"/>
      <c r="R122" s="37"/>
      <c r="S122" s="32"/>
    </row>
    <row r="123" spans="2:19" s="31" customFormat="1" ht="19.5" customHeight="1" x14ac:dyDescent="0.4">
      <c r="B123" s="32">
        <f t="shared" si="4"/>
        <v>109</v>
      </c>
      <c r="C123" s="33"/>
      <c r="D123" s="30"/>
      <c r="E123" s="64" t="s">
        <v>212</v>
      </c>
      <c r="F123" s="30" t="s">
        <v>211</v>
      </c>
      <c r="G123" s="34"/>
      <c r="H123" s="8"/>
      <c r="I123" s="5"/>
      <c r="J123" s="6"/>
      <c r="K123" s="7">
        <v>46209</v>
      </c>
      <c r="L123" s="5" t="s">
        <v>132</v>
      </c>
      <c r="M123" s="5" t="s">
        <v>131</v>
      </c>
      <c r="N123" s="35"/>
      <c r="O123" s="36"/>
      <c r="P123" s="37"/>
      <c r="Q123" s="38"/>
      <c r="R123" s="37"/>
      <c r="S123" s="32"/>
    </row>
    <row r="124" spans="2:19" s="31" customFormat="1" ht="19.5" customHeight="1" x14ac:dyDescent="0.4">
      <c r="B124" s="32">
        <f t="shared" si="4"/>
        <v>110</v>
      </c>
      <c r="C124" s="33"/>
      <c r="D124" s="30"/>
      <c r="E124" s="64" t="s">
        <v>205</v>
      </c>
      <c r="F124" s="30" t="s">
        <v>217</v>
      </c>
      <c r="G124" s="34"/>
      <c r="H124" s="8"/>
      <c r="I124" s="5"/>
      <c r="J124" s="6"/>
      <c r="K124" s="7">
        <v>46209</v>
      </c>
      <c r="L124" s="5" t="s">
        <v>132</v>
      </c>
      <c r="M124" s="5" t="s">
        <v>131</v>
      </c>
      <c r="N124" s="35"/>
      <c r="O124" s="36"/>
      <c r="P124" s="37"/>
      <c r="Q124" s="38"/>
      <c r="R124" s="37"/>
      <c r="S124" s="32"/>
    </row>
    <row r="125" spans="2:19" s="31" customFormat="1" ht="19.5" customHeight="1" x14ac:dyDescent="0.4">
      <c r="B125" s="32">
        <f t="shared" si="4"/>
        <v>111</v>
      </c>
      <c r="C125" s="33"/>
      <c r="D125" s="30"/>
      <c r="E125" s="63" t="s">
        <v>226</v>
      </c>
      <c r="F125" s="30"/>
      <c r="G125" s="34"/>
      <c r="H125" s="8"/>
      <c r="I125" s="5"/>
      <c r="J125" s="6"/>
      <c r="K125" s="7"/>
      <c r="L125" s="5"/>
      <c r="M125" s="5"/>
      <c r="N125" s="35"/>
      <c r="O125" s="36"/>
      <c r="P125" s="37"/>
      <c r="Q125" s="38"/>
      <c r="R125" s="37"/>
      <c r="S125" s="32"/>
    </row>
    <row r="126" spans="2:19" s="31" customFormat="1" ht="19.5" customHeight="1" x14ac:dyDescent="0.4">
      <c r="B126" s="32">
        <f t="shared" si="4"/>
        <v>112</v>
      </c>
      <c r="C126" s="33"/>
      <c r="D126" s="30"/>
      <c r="E126" s="64" t="s">
        <v>212</v>
      </c>
      <c r="F126" s="30" t="s">
        <v>211</v>
      </c>
      <c r="G126" s="34"/>
      <c r="H126" s="8"/>
      <c r="I126" s="5"/>
      <c r="J126" s="6"/>
      <c r="K126" s="7">
        <v>46209</v>
      </c>
      <c r="L126" s="5" t="s">
        <v>132</v>
      </c>
      <c r="M126" s="5" t="s">
        <v>131</v>
      </c>
      <c r="N126" s="35"/>
      <c r="O126" s="36"/>
      <c r="P126" s="37"/>
      <c r="Q126" s="38"/>
      <c r="R126" s="37"/>
      <c r="S126" s="32"/>
    </row>
    <row r="127" spans="2:19" s="31" customFormat="1" ht="19.5" customHeight="1" x14ac:dyDescent="0.4">
      <c r="B127" s="32">
        <f t="shared" si="4"/>
        <v>113</v>
      </c>
      <c r="C127" s="33"/>
      <c r="D127" s="30"/>
      <c r="E127" s="64" t="s">
        <v>205</v>
      </c>
      <c r="F127" s="30" t="s">
        <v>208</v>
      </c>
      <c r="G127" s="34"/>
      <c r="H127" s="8"/>
      <c r="I127" s="5"/>
      <c r="J127" s="6"/>
      <c r="K127" s="7">
        <v>46209</v>
      </c>
      <c r="L127" s="5" t="s">
        <v>132</v>
      </c>
      <c r="M127" s="5" t="s">
        <v>131</v>
      </c>
      <c r="N127" s="35"/>
      <c r="O127" s="36"/>
      <c r="P127" s="37"/>
      <c r="Q127" s="38"/>
      <c r="R127" s="37"/>
      <c r="S127" s="32"/>
    </row>
    <row r="128" spans="2:19" s="31" customFormat="1" ht="19.5" customHeight="1" x14ac:dyDescent="0.4">
      <c r="B128" s="32">
        <f t="shared" si="4"/>
        <v>114</v>
      </c>
      <c r="C128" s="33"/>
      <c r="D128" s="30"/>
      <c r="E128" s="30" t="s">
        <v>151</v>
      </c>
      <c r="F128" s="30"/>
      <c r="G128" s="34"/>
      <c r="H128" s="8"/>
      <c r="I128" s="5"/>
      <c r="J128" s="6"/>
      <c r="K128" s="7"/>
      <c r="L128" s="5"/>
      <c r="M128" s="5"/>
      <c r="N128" s="35"/>
      <c r="O128" s="36"/>
      <c r="P128" s="37"/>
      <c r="Q128" s="38"/>
      <c r="R128" s="37"/>
      <c r="S128" s="32"/>
    </row>
    <row r="129" spans="2:19" s="31" customFormat="1" ht="19.5" customHeight="1" x14ac:dyDescent="0.4">
      <c r="B129" s="32">
        <f t="shared" si="4"/>
        <v>115</v>
      </c>
      <c r="C129" s="33"/>
      <c r="D129" s="30"/>
      <c r="E129" s="63" t="s">
        <v>220</v>
      </c>
      <c r="F129" s="30"/>
      <c r="G129" s="34"/>
      <c r="H129" s="8"/>
      <c r="I129" s="5"/>
      <c r="J129" s="6"/>
      <c r="K129" s="7"/>
      <c r="L129" s="5"/>
      <c r="M129" s="5"/>
      <c r="N129" s="35"/>
      <c r="O129" s="36"/>
      <c r="P129" s="37"/>
      <c r="Q129" s="38"/>
      <c r="R129" s="37"/>
      <c r="S129" s="32"/>
    </row>
    <row r="130" spans="2:19" s="31" customFormat="1" ht="19.5" customHeight="1" x14ac:dyDescent="0.4">
      <c r="B130" s="32">
        <f t="shared" si="4"/>
        <v>116</v>
      </c>
      <c r="C130" s="33"/>
      <c r="D130" s="30"/>
      <c r="E130" s="64">
        <v>0</v>
      </c>
      <c r="F130" s="30"/>
      <c r="G130" s="34"/>
      <c r="H130" s="8"/>
      <c r="I130" s="5"/>
      <c r="J130" s="6"/>
      <c r="K130" s="7"/>
      <c r="L130" s="5"/>
      <c r="M130" s="5"/>
      <c r="N130" s="35"/>
      <c r="O130" s="36"/>
      <c r="P130" s="37"/>
      <c r="Q130" s="38"/>
      <c r="R130" s="37"/>
      <c r="S130" s="32"/>
    </row>
    <row r="131" spans="2:19" s="31" customFormat="1" ht="19.5" customHeight="1" x14ac:dyDescent="0.4">
      <c r="B131" s="32">
        <f t="shared" si="4"/>
        <v>117</v>
      </c>
      <c r="C131" s="33"/>
      <c r="D131" s="30"/>
      <c r="E131" s="65" t="s">
        <v>238</v>
      </c>
      <c r="F131" s="30" t="s">
        <v>221</v>
      </c>
      <c r="G131" s="34"/>
      <c r="H131" s="8"/>
      <c r="I131" s="5"/>
      <c r="J131" s="6"/>
      <c r="K131" s="7">
        <v>46209</v>
      </c>
      <c r="L131" s="5" t="s">
        <v>132</v>
      </c>
      <c r="M131" s="5" t="s">
        <v>131</v>
      </c>
      <c r="N131" s="35"/>
      <c r="O131" s="36"/>
      <c r="P131" s="37"/>
      <c r="Q131" s="38"/>
      <c r="R131" s="37"/>
      <c r="S131" s="32"/>
    </row>
    <row r="132" spans="2:19" s="31" customFormat="1" ht="19.5" customHeight="1" x14ac:dyDescent="0.4">
      <c r="B132" s="32">
        <f t="shared" si="4"/>
        <v>118</v>
      </c>
      <c r="C132" s="33"/>
      <c r="D132" s="30"/>
      <c r="E132" s="65" t="s">
        <v>237</v>
      </c>
      <c r="F132" s="30" t="s">
        <v>223</v>
      </c>
      <c r="G132" s="34"/>
      <c r="H132" s="8"/>
      <c r="I132" s="5"/>
      <c r="J132" s="6"/>
      <c r="K132" s="7">
        <v>46209</v>
      </c>
      <c r="L132" s="5" t="s">
        <v>132</v>
      </c>
      <c r="M132" s="5" t="s">
        <v>131</v>
      </c>
      <c r="N132" s="35"/>
      <c r="O132" s="36"/>
      <c r="P132" s="37"/>
      <c r="Q132" s="38"/>
      <c r="R132" s="37"/>
      <c r="S132" s="32"/>
    </row>
    <row r="133" spans="2:19" s="31" customFormat="1" ht="19.5" customHeight="1" x14ac:dyDescent="0.4">
      <c r="B133" s="32">
        <f t="shared" si="4"/>
        <v>119</v>
      </c>
      <c r="C133" s="33"/>
      <c r="D133" s="30"/>
      <c r="E133" s="64">
        <v>1</v>
      </c>
      <c r="F133" s="30" t="s">
        <v>222</v>
      </c>
      <c r="G133" s="34"/>
      <c r="H133" s="8"/>
      <c r="I133" s="5"/>
      <c r="J133" s="6"/>
      <c r="K133" s="7">
        <v>46209</v>
      </c>
      <c r="L133" s="5" t="s">
        <v>132</v>
      </c>
      <c r="M133" s="5" t="s">
        <v>131</v>
      </c>
      <c r="N133" s="35"/>
      <c r="O133" s="36"/>
      <c r="P133" s="37"/>
      <c r="Q133" s="38"/>
      <c r="R133" s="37"/>
      <c r="S133" s="32"/>
    </row>
    <row r="134" spans="2:19" s="31" customFormat="1" ht="19.5" customHeight="1" x14ac:dyDescent="0.4">
      <c r="B134" s="32">
        <f t="shared" si="4"/>
        <v>120</v>
      </c>
      <c r="C134" s="33"/>
      <c r="D134" s="30"/>
      <c r="E134" s="64">
        <v>2</v>
      </c>
      <c r="F134" s="30" t="s">
        <v>223</v>
      </c>
      <c r="G134" s="34"/>
      <c r="H134" s="8"/>
      <c r="I134" s="5"/>
      <c r="J134" s="6"/>
      <c r="K134" s="7">
        <v>46209</v>
      </c>
      <c r="L134" s="5" t="s">
        <v>132</v>
      </c>
      <c r="M134" s="5" t="s">
        <v>131</v>
      </c>
      <c r="N134" s="35"/>
      <c r="O134" s="36"/>
      <c r="P134" s="37"/>
      <c r="Q134" s="38"/>
      <c r="R134" s="37"/>
      <c r="S134" s="32"/>
    </row>
    <row r="135" spans="2:19" s="31" customFormat="1" ht="19.5" customHeight="1" x14ac:dyDescent="0.4">
      <c r="B135" s="32">
        <f t="shared" si="4"/>
        <v>121</v>
      </c>
      <c r="C135" s="33"/>
      <c r="D135" s="30" t="s">
        <v>118</v>
      </c>
      <c r="E135" s="30"/>
      <c r="F135" s="30" t="s">
        <v>119</v>
      </c>
      <c r="G135" s="34"/>
      <c r="H135" s="8"/>
      <c r="I135" s="5"/>
      <c r="J135" s="6"/>
      <c r="K135" s="7">
        <v>46209</v>
      </c>
      <c r="L135" s="5" t="s">
        <v>132</v>
      </c>
      <c r="M135" s="5" t="s">
        <v>131</v>
      </c>
      <c r="N135" s="35"/>
      <c r="O135" s="36"/>
      <c r="P135" s="37"/>
      <c r="Q135" s="38"/>
      <c r="R135" s="37"/>
      <c r="S135" s="32"/>
    </row>
    <row r="136" spans="2:19" s="31" customFormat="1" ht="19.5" customHeight="1" x14ac:dyDescent="0.4">
      <c r="B136" s="32">
        <f t="shared" si="4"/>
        <v>122</v>
      </c>
      <c r="C136" s="33"/>
      <c r="D136" s="30"/>
      <c r="E136" s="30" t="s">
        <v>125</v>
      </c>
      <c r="F136" s="30" t="s">
        <v>224</v>
      </c>
      <c r="G136" s="34"/>
      <c r="H136" s="8"/>
      <c r="I136" s="5"/>
      <c r="J136" s="6"/>
      <c r="K136" s="7">
        <v>46209</v>
      </c>
      <c r="L136" s="5" t="s">
        <v>132</v>
      </c>
      <c r="M136" s="5" t="s">
        <v>131</v>
      </c>
      <c r="N136" s="35"/>
      <c r="O136" s="36"/>
      <c r="P136" s="37"/>
      <c r="Q136" s="38"/>
      <c r="R136" s="37"/>
      <c r="S136" s="32"/>
    </row>
    <row r="137" spans="2:19" s="31" customFormat="1" ht="19.5" customHeight="1" x14ac:dyDescent="0.4">
      <c r="B137" s="32">
        <f t="shared" si="4"/>
        <v>123</v>
      </c>
      <c r="C137" s="33"/>
      <c r="D137" s="30"/>
      <c r="E137" s="63" t="s">
        <v>120</v>
      </c>
      <c r="F137" s="30" t="s">
        <v>228</v>
      </c>
      <c r="G137" s="34"/>
      <c r="H137" s="8"/>
      <c r="I137" s="5"/>
      <c r="J137" s="6"/>
      <c r="K137" s="7">
        <v>46209</v>
      </c>
      <c r="L137" s="5" t="s">
        <v>132</v>
      </c>
      <c r="M137" s="5" t="s">
        <v>131</v>
      </c>
      <c r="N137" s="35"/>
      <c r="O137" s="36"/>
      <c r="P137" s="37"/>
      <c r="Q137" s="38"/>
      <c r="R137" s="37"/>
      <c r="S137" s="32"/>
    </row>
    <row r="138" spans="2:19" s="31" customFormat="1" ht="19.5" customHeight="1" x14ac:dyDescent="0.4">
      <c r="B138" s="32">
        <f t="shared" si="4"/>
        <v>124</v>
      </c>
      <c r="C138" s="33"/>
      <c r="D138" s="30"/>
      <c r="E138" s="63" t="s">
        <v>121</v>
      </c>
      <c r="F138" s="30" t="s">
        <v>228</v>
      </c>
      <c r="G138" s="34"/>
      <c r="H138" s="8"/>
      <c r="I138" s="5"/>
      <c r="J138" s="6"/>
      <c r="K138" s="7">
        <v>46209</v>
      </c>
      <c r="L138" s="5" t="s">
        <v>132</v>
      </c>
      <c r="M138" s="5" t="s">
        <v>131</v>
      </c>
      <c r="N138" s="35"/>
      <c r="O138" s="36"/>
      <c r="P138" s="37"/>
      <c r="Q138" s="38"/>
      <c r="R138" s="37"/>
      <c r="S138" s="32"/>
    </row>
    <row r="139" spans="2:19" s="31" customFormat="1" ht="19.5" customHeight="1" x14ac:dyDescent="0.4">
      <c r="B139" s="32">
        <f t="shared" si="4"/>
        <v>125</v>
      </c>
      <c r="C139" s="33"/>
      <c r="D139" s="30"/>
      <c r="E139" s="63" t="s">
        <v>225</v>
      </c>
      <c r="F139" s="30"/>
      <c r="G139" s="34"/>
      <c r="H139" s="8"/>
      <c r="I139" s="5"/>
      <c r="J139" s="6"/>
      <c r="K139" s="7">
        <v>46209</v>
      </c>
      <c r="L139" s="5" t="s">
        <v>132</v>
      </c>
      <c r="M139" s="5" t="s">
        <v>131</v>
      </c>
      <c r="N139" s="35"/>
      <c r="O139" s="36"/>
      <c r="P139" s="37"/>
      <c r="Q139" s="38"/>
      <c r="R139" s="37"/>
      <c r="S139" s="32"/>
    </row>
    <row r="140" spans="2:19" s="31" customFormat="1" ht="19.5" customHeight="1" x14ac:dyDescent="0.4">
      <c r="B140" s="32">
        <f t="shared" si="4"/>
        <v>126</v>
      </c>
      <c r="C140" s="33"/>
      <c r="D140" s="30"/>
      <c r="E140" s="64" t="s">
        <v>226</v>
      </c>
      <c r="F140" s="30" t="s">
        <v>241</v>
      </c>
      <c r="G140" s="34"/>
      <c r="H140" s="8"/>
      <c r="I140" s="5"/>
      <c r="J140" s="6"/>
      <c r="K140" s="7">
        <v>46209</v>
      </c>
      <c r="L140" s="5" t="s">
        <v>132</v>
      </c>
      <c r="M140" s="5" t="s">
        <v>131</v>
      </c>
      <c r="N140" s="35"/>
      <c r="O140" s="36"/>
      <c r="P140" s="37"/>
      <c r="Q140" s="38"/>
      <c r="R140" s="37"/>
      <c r="S140" s="32"/>
    </row>
    <row r="141" spans="2:19" s="31" customFormat="1" ht="19.5" customHeight="1" x14ac:dyDescent="0.4">
      <c r="B141" s="32">
        <f t="shared" si="4"/>
        <v>127</v>
      </c>
      <c r="C141" s="33"/>
      <c r="D141" s="30"/>
      <c r="E141" s="64" t="s">
        <v>227</v>
      </c>
      <c r="F141" s="30" t="s">
        <v>242</v>
      </c>
      <c r="G141" s="34"/>
      <c r="H141" s="8"/>
      <c r="I141" s="5"/>
      <c r="J141" s="6"/>
      <c r="K141" s="7">
        <v>46209</v>
      </c>
      <c r="L141" s="5" t="s">
        <v>132</v>
      </c>
      <c r="M141" s="5" t="s">
        <v>131</v>
      </c>
      <c r="N141" s="35"/>
      <c r="O141" s="36"/>
      <c r="P141" s="37"/>
      <c r="Q141" s="38"/>
      <c r="R141" s="37"/>
      <c r="S141" s="32"/>
    </row>
    <row r="142" spans="2:19" s="31" customFormat="1" ht="19.5" customHeight="1" x14ac:dyDescent="0.4">
      <c r="B142" s="32">
        <f t="shared" si="4"/>
        <v>128</v>
      </c>
      <c r="C142" s="33"/>
      <c r="D142" s="30"/>
      <c r="E142" s="63" t="s">
        <v>229</v>
      </c>
      <c r="F142" s="30"/>
      <c r="G142" s="34"/>
      <c r="H142" s="8"/>
      <c r="I142" s="5"/>
      <c r="J142" s="6"/>
      <c r="K142" s="7">
        <v>46209</v>
      </c>
      <c r="L142" s="5" t="s">
        <v>132</v>
      </c>
      <c r="M142" s="5" t="s">
        <v>131</v>
      </c>
      <c r="N142" s="35"/>
      <c r="O142" s="36"/>
      <c r="P142" s="37"/>
      <c r="Q142" s="38"/>
      <c r="R142" s="37"/>
      <c r="S142" s="32"/>
    </row>
    <row r="143" spans="2:19" s="31" customFormat="1" ht="19.5" customHeight="1" x14ac:dyDescent="0.4">
      <c r="B143" s="32">
        <f t="shared" si="4"/>
        <v>129</v>
      </c>
      <c r="C143" s="33"/>
      <c r="D143" s="30"/>
      <c r="E143" s="64" t="s">
        <v>230</v>
      </c>
      <c r="F143" s="30" t="s">
        <v>228</v>
      </c>
      <c r="G143" s="34"/>
      <c r="H143" s="8"/>
      <c r="I143" s="5"/>
      <c r="J143" s="6"/>
      <c r="K143" s="7">
        <v>46209</v>
      </c>
      <c r="L143" s="5" t="s">
        <v>132</v>
      </c>
      <c r="M143" s="5" t="s">
        <v>131</v>
      </c>
      <c r="N143" s="35"/>
      <c r="O143" s="36"/>
      <c r="P143" s="37"/>
      <c r="Q143" s="38"/>
      <c r="R143" s="37"/>
      <c r="S143" s="32"/>
    </row>
    <row r="144" spans="2:19" s="31" customFormat="1" ht="19.5" customHeight="1" x14ac:dyDescent="0.4">
      <c r="B144" s="32">
        <f t="shared" si="4"/>
        <v>130</v>
      </c>
      <c r="C144" s="33"/>
      <c r="D144" s="30"/>
      <c r="E144" s="64" t="s">
        <v>231</v>
      </c>
      <c r="F144" s="30" t="s">
        <v>228</v>
      </c>
      <c r="G144" s="34"/>
      <c r="H144" s="8"/>
      <c r="I144" s="5"/>
      <c r="J144" s="6"/>
      <c r="K144" s="7">
        <v>46209</v>
      </c>
      <c r="L144" s="5" t="s">
        <v>132</v>
      </c>
      <c r="M144" s="5" t="s">
        <v>131</v>
      </c>
      <c r="N144" s="35"/>
      <c r="O144" s="36"/>
      <c r="P144" s="37"/>
      <c r="Q144" s="38"/>
      <c r="R144" s="37"/>
      <c r="S144" s="32"/>
    </row>
    <row r="145" spans="2:19" s="31" customFormat="1" ht="19.5" customHeight="1" x14ac:dyDescent="0.4">
      <c r="B145" s="32">
        <f t="shared" si="4"/>
        <v>131</v>
      </c>
      <c r="C145" s="33"/>
      <c r="D145" s="30" t="s">
        <v>244</v>
      </c>
      <c r="E145" s="63" t="s">
        <v>245</v>
      </c>
      <c r="F145" s="30" t="s">
        <v>246</v>
      </c>
      <c r="G145" s="34"/>
      <c r="H145" s="8"/>
      <c r="I145" s="5"/>
      <c r="J145" s="6"/>
      <c r="K145" s="7">
        <v>46209</v>
      </c>
      <c r="L145" s="5" t="s">
        <v>132</v>
      </c>
      <c r="M145" s="5" t="s">
        <v>131</v>
      </c>
      <c r="N145" s="35"/>
      <c r="O145" s="36"/>
      <c r="P145" s="37"/>
      <c r="Q145" s="38"/>
      <c r="R145" s="37"/>
      <c r="S145" s="32"/>
    </row>
    <row r="146" spans="2:19" s="31" customFormat="1" ht="19.5" customHeight="1" x14ac:dyDescent="0.4">
      <c r="B146" s="32">
        <f t="shared" si="4"/>
        <v>132</v>
      </c>
      <c r="C146" s="33"/>
      <c r="D146" s="30"/>
      <c r="E146" s="64" t="s">
        <v>247</v>
      </c>
      <c r="F146" s="30" t="s">
        <v>248</v>
      </c>
      <c r="G146" s="34"/>
      <c r="H146" s="8"/>
      <c r="I146" s="5"/>
      <c r="J146" s="6"/>
      <c r="K146" s="7">
        <v>46209</v>
      </c>
      <c r="L146" s="5" t="s">
        <v>132</v>
      </c>
      <c r="M146" s="5" t="s">
        <v>131</v>
      </c>
      <c r="N146" s="35"/>
      <c r="O146" s="36"/>
      <c r="P146" s="37"/>
      <c r="Q146" s="38"/>
      <c r="R146" s="37"/>
      <c r="S146" s="32"/>
    </row>
    <row r="147" spans="2:19" s="31" customFormat="1" ht="19.5" customHeight="1" x14ac:dyDescent="0.4">
      <c r="B147" s="32">
        <f t="shared" si="4"/>
        <v>133</v>
      </c>
      <c r="C147" s="33"/>
      <c r="D147" s="30"/>
      <c r="E147" s="64" t="s">
        <v>249</v>
      </c>
      <c r="F147" s="30" t="s">
        <v>250</v>
      </c>
      <c r="G147" s="34"/>
      <c r="H147" s="8"/>
      <c r="I147" s="5"/>
      <c r="J147" s="6"/>
      <c r="K147" s="7">
        <v>46209</v>
      </c>
      <c r="L147" s="5" t="s">
        <v>132</v>
      </c>
      <c r="M147" s="5" t="s">
        <v>131</v>
      </c>
      <c r="N147" s="35"/>
      <c r="O147" s="36"/>
      <c r="P147" s="37"/>
      <c r="Q147" s="38"/>
      <c r="R147" s="37"/>
      <c r="S147" s="32"/>
    </row>
    <row r="148" spans="2:19" s="31" customFormat="1" ht="19.5" customHeight="1" x14ac:dyDescent="0.4">
      <c r="B148" s="32">
        <f t="shared" si="4"/>
        <v>134</v>
      </c>
      <c r="C148" s="33"/>
      <c r="D148" s="30"/>
      <c r="E148" s="30" t="s">
        <v>277</v>
      </c>
      <c r="F148" s="30"/>
      <c r="G148" s="34"/>
      <c r="H148" s="8"/>
      <c r="I148" s="5"/>
      <c r="J148" s="6"/>
      <c r="K148" s="7"/>
      <c r="L148" s="5"/>
      <c r="M148" s="5"/>
      <c r="N148" s="35"/>
      <c r="O148" s="36"/>
      <c r="P148" s="37"/>
      <c r="Q148" s="38"/>
      <c r="R148" s="37"/>
      <c r="S148" s="32"/>
    </row>
    <row r="149" spans="2:19" s="31" customFormat="1" ht="19.5" customHeight="1" x14ac:dyDescent="0.4">
      <c r="B149" s="32">
        <f t="shared" si="4"/>
        <v>135</v>
      </c>
      <c r="C149" s="33"/>
      <c r="D149" s="30"/>
      <c r="E149" s="63" t="s">
        <v>252</v>
      </c>
      <c r="F149" s="30" t="s">
        <v>280</v>
      </c>
      <c r="G149" s="34"/>
      <c r="H149" s="8"/>
      <c r="I149" s="5"/>
      <c r="J149" s="6"/>
      <c r="K149" s="7">
        <v>46209</v>
      </c>
      <c r="L149" s="5" t="s">
        <v>132</v>
      </c>
      <c r="M149" s="5" t="s">
        <v>131</v>
      </c>
      <c r="N149" s="35"/>
      <c r="O149" s="36"/>
      <c r="P149" s="37"/>
      <c r="Q149" s="38"/>
      <c r="R149" s="37"/>
      <c r="S149" s="32"/>
    </row>
    <row r="150" spans="2:19" s="31" customFormat="1" ht="19.5" customHeight="1" x14ac:dyDescent="0.4">
      <c r="B150" s="32">
        <f t="shared" ref="B150:B215" si="5">ROW()-14</f>
        <v>136</v>
      </c>
      <c r="C150" s="33"/>
      <c r="D150" s="30"/>
      <c r="E150" s="63" t="s">
        <v>253</v>
      </c>
      <c r="F150" s="30" t="s">
        <v>281</v>
      </c>
      <c r="G150" s="34"/>
      <c r="H150" s="8"/>
      <c r="I150" s="5"/>
      <c r="J150" s="6"/>
      <c r="K150" s="7">
        <v>46209</v>
      </c>
      <c r="L150" s="5" t="s">
        <v>132</v>
      </c>
      <c r="M150" s="5" t="s">
        <v>131</v>
      </c>
      <c r="N150" s="35"/>
      <c r="O150" s="36"/>
      <c r="P150" s="37"/>
      <c r="Q150" s="38"/>
      <c r="R150" s="37"/>
      <c r="S150" s="32"/>
    </row>
    <row r="151" spans="2:19" s="31" customFormat="1" ht="19.5" customHeight="1" x14ac:dyDescent="0.4">
      <c r="B151" s="32">
        <f t="shared" si="5"/>
        <v>137</v>
      </c>
      <c r="C151" s="33"/>
      <c r="D151" s="30"/>
      <c r="E151" s="63" t="s">
        <v>254</v>
      </c>
      <c r="F151" s="30" t="str">
        <f>"画面の"&amp;E151&amp;"であること"</f>
        <v>画面の企業名であること</v>
      </c>
      <c r="G151" s="34"/>
      <c r="H151" s="8"/>
      <c r="I151" s="5"/>
      <c r="J151" s="6"/>
      <c r="K151" s="7">
        <v>46209</v>
      </c>
      <c r="L151" s="5" t="s">
        <v>132</v>
      </c>
      <c r="M151" s="5" t="s">
        <v>131</v>
      </c>
      <c r="N151" s="35"/>
      <c r="O151" s="36"/>
      <c r="P151" s="37"/>
      <c r="Q151" s="38"/>
      <c r="R151" s="37"/>
      <c r="S151" s="32"/>
    </row>
    <row r="152" spans="2:19" s="31" customFormat="1" ht="19.5" customHeight="1" x14ac:dyDescent="0.4">
      <c r="B152" s="32">
        <f t="shared" si="5"/>
        <v>138</v>
      </c>
      <c r="C152" s="33"/>
      <c r="D152" s="30"/>
      <c r="E152" s="63" t="s">
        <v>255</v>
      </c>
      <c r="F152" s="30" t="str">
        <f>"画面の"&amp;E152&amp;"であること"</f>
        <v>画面のエンドユーザ名であること</v>
      </c>
      <c r="G152" s="34"/>
      <c r="H152" s="8"/>
      <c r="I152" s="5"/>
      <c r="J152" s="6"/>
      <c r="K152" s="7">
        <v>46209</v>
      </c>
      <c r="L152" s="5" t="s">
        <v>132</v>
      </c>
      <c r="M152" s="5" t="s">
        <v>131</v>
      </c>
      <c r="N152" s="35"/>
      <c r="O152" s="36"/>
      <c r="P152" s="37"/>
      <c r="Q152" s="38"/>
      <c r="R152" s="37"/>
      <c r="S152" s="32"/>
    </row>
    <row r="153" spans="2:19" s="31" customFormat="1" ht="19.5" customHeight="1" x14ac:dyDescent="0.4">
      <c r="B153" s="32">
        <f t="shared" si="5"/>
        <v>139</v>
      </c>
      <c r="C153" s="33"/>
      <c r="D153" s="30"/>
      <c r="E153" s="63" t="s">
        <v>256</v>
      </c>
      <c r="F153" s="30" t="s">
        <v>111</v>
      </c>
      <c r="G153" s="34"/>
      <c r="H153" s="8"/>
      <c r="I153" s="5"/>
      <c r="J153" s="6"/>
      <c r="K153" s="7">
        <v>46209</v>
      </c>
      <c r="L153" s="5" t="s">
        <v>132</v>
      </c>
      <c r="M153" s="5" t="s">
        <v>131</v>
      </c>
      <c r="N153" s="35"/>
      <c r="O153" s="36"/>
      <c r="P153" s="37"/>
      <c r="Q153" s="38"/>
      <c r="R153" s="37"/>
      <c r="S153" s="32"/>
    </row>
    <row r="154" spans="2:19" s="31" customFormat="1" ht="19.5" customHeight="1" x14ac:dyDescent="0.4">
      <c r="B154" s="32">
        <f t="shared" si="5"/>
        <v>140</v>
      </c>
      <c r="C154" s="33"/>
      <c r="D154" s="30"/>
      <c r="E154" s="63" t="s">
        <v>257</v>
      </c>
      <c r="F154" s="30" t="s">
        <v>282</v>
      </c>
      <c r="G154" s="34"/>
      <c r="H154" s="8"/>
      <c r="I154" s="5"/>
      <c r="J154" s="6"/>
      <c r="K154" s="7">
        <v>46209</v>
      </c>
      <c r="L154" s="5" t="s">
        <v>132</v>
      </c>
      <c r="M154" s="5" t="s">
        <v>131</v>
      </c>
      <c r="N154" s="35"/>
      <c r="O154" s="36"/>
      <c r="P154" s="37"/>
      <c r="Q154" s="38"/>
      <c r="R154" s="37"/>
      <c r="S154" s="32"/>
    </row>
    <row r="155" spans="2:19" s="31" customFormat="1" ht="19.5" customHeight="1" x14ac:dyDescent="0.4">
      <c r="B155" s="32">
        <f t="shared" si="5"/>
        <v>141</v>
      </c>
      <c r="C155" s="33"/>
      <c r="D155" s="30"/>
      <c r="E155" s="63" t="s">
        <v>258</v>
      </c>
      <c r="F155" s="30" t="s">
        <v>282</v>
      </c>
      <c r="G155" s="34"/>
      <c r="H155" s="8"/>
      <c r="I155" s="5"/>
      <c r="J155" s="6"/>
      <c r="K155" s="7">
        <v>46209</v>
      </c>
      <c r="L155" s="5" t="s">
        <v>132</v>
      </c>
      <c r="M155" s="5" t="s">
        <v>131</v>
      </c>
      <c r="N155" s="35"/>
      <c r="O155" s="36"/>
      <c r="P155" s="37"/>
      <c r="Q155" s="38"/>
      <c r="R155" s="37"/>
      <c r="S155" s="32"/>
    </row>
    <row r="156" spans="2:19" s="31" customFormat="1" ht="19.5" customHeight="1" x14ac:dyDescent="0.4">
      <c r="B156" s="32">
        <f t="shared" si="5"/>
        <v>142</v>
      </c>
      <c r="C156" s="33"/>
      <c r="D156" s="30"/>
      <c r="E156" s="63" t="s">
        <v>259</v>
      </c>
      <c r="F156" s="30" t="s">
        <v>282</v>
      </c>
      <c r="G156" s="34"/>
      <c r="H156" s="8"/>
      <c r="I156" s="5"/>
      <c r="J156" s="6"/>
      <c r="K156" s="7">
        <v>46209</v>
      </c>
      <c r="L156" s="5" t="s">
        <v>132</v>
      </c>
      <c r="M156" s="5" t="s">
        <v>131</v>
      </c>
      <c r="N156" s="35"/>
      <c r="O156" s="36"/>
      <c r="P156" s="37"/>
      <c r="Q156" s="38"/>
      <c r="R156" s="37"/>
      <c r="S156" s="32"/>
    </row>
    <row r="157" spans="2:19" s="31" customFormat="1" ht="19.5" customHeight="1" x14ac:dyDescent="0.4">
      <c r="B157" s="32">
        <f t="shared" si="5"/>
        <v>143</v>
      </c>
      <c r="C157" s="33"/>
      <c r="D157" s="30"/>
      <c r="E157" s="63" t="s">
        <v>260</v>
      </c>
      <c r="F157" s="30" t="s">
        <v>282</v>
      </c>
      <c r="G157" s="34"/>
      <c r="H157" s="8"/>
      <c r="I157" s="5"/>
      <c r="J157" s="6"/>
      <c r="K157" s="7">
        <v>46209</v>
      </c>
      <c r="L157" s="5" t="s">
        <v>132</v>
      </c>
      <c r="M157" s="5" t="s">
        <v>131</v>
      </c>
      <c r="N157" s="35"/>
      <c r="O157" s="36"/>
      <c r="P157" s="37"/>
      <c r="Q157" s="38"/>
      <c r="R157" s="37"/>
      <c r="S157" s="32"/>
    </row>
    <row r="158" spans="2:19" s="31" customFormat="1" ht="19.5" customHeight="1" x14ac:dyDescent="0.4">
      <c r="B158" s="32">
        <f t="shared" si="5"/>
        <v>144</v>
      </c>
      <c r="C158" s="33"/>
      <c r="D158" s="30"/>
      <c r="E158" s="63" t="s">
        <v>261</v>
      </c>
      <c r="F158" s="30" t="s">
        <v>282</v>
      </c>
      <c r="G158" s="34"/>
      <c r="H158" s="8"/>
      <c r="I158" s="5"/>
      <c r="J158" s="6"/>
      <c r="K158" s="7">
        <v>46209</v>
      </c>
      <c r="L158" s="5" t="s">
        <v>132</v>
      </c>
      <c r="M158" s="5" t="s">
        <v>131</v>
      </c>
      <c r="N158" s="35"/>
      <c r="O158" s="36"/>
      <c r="P158" s="37"/>
      <c r="Q158" s="38"/>
      <c r="R158" s="37"/>
      <c r="S158" s="32"/>
    </row>
    <row r="159" spans="2:19" s="31" customFormat="1" ht="19.5" customHeight="1" x14ac:dyDescent="0.4">
      <c r="B159" s="32">
        <f t="shared" si="5"/>
        <v>145</v>
      </c>
      <c r="C159" s="33"/>
      <c r="D159" s="30"/>
      <c r="E159" s="63" t="s">
        <v>262</v>
      </c>
      <c r="F159" s="30" t="s">
        <v>283</v>
      </c>
      <c r="G159" s="34"/>
      <c r="H159" s="8"/>
      <c r="I159" s="5"/>
      <c r="J159" s="6"/>
      <c r="K159" s="7">
        <v>46209</v>
      </c>
      <c r="L159" s="5" t="s">
        <v>132</v>
      </c>
      <c r="M159" s="5" t="s">
        <v>131</v>
      </c>
      <c r="N159" s="35"/>
      <c r="O159" s="36"/>
      <c r="P159" s="37"/>
      <c r="Q159" s="38"/>
      <c r="R159" s="37"/>
      <c r="S159" s="32"/>
    </row>
    <row r="160" spans="2:19" s="31" customFormat="1" ht="19.5" customHeight="1" x14ac:dyDescent="0.4">
      <c r="B160" s="32">
        <f t="shared" si="5"/>
        <v>146</v>
      </c>
      <c r="C160" s="33"/>
      <c r="D160" s="30"/>
      <c r="E160" s="63" t="s">
        <v>263</v>
      </c>
      <c r="F160" s="30" t="s">
        <v>282</v>
      </c>
      <c r="G160" s="34"/>
      <c r="H160" s="8"/>
      <c r="I160" s="5"/>
      <c r="J160" s="6"/>
      <c r="K160" s="7">
        <v>46209</v>
      </c>
      <c r="L160" s="5" t="s">
        <v>132</v>
      </c>
      <c r="M160" s="5" t="s">
        <v>131</v>
      </c>
      <c r="N160" s="35"/>
      <c r="O160" s="36"/>
      <c r="P160" s="37"/>
      <c r="Q160" s="38"/>
      <c r="R160" s="37"/>
      <c r="S160" s="32"/>
    </row>
    <row r="161" spans="2:19" s="31" customFormat="1" ht="19.5" customHeight="1" x14ac:dyDescent="0.4">
      <c r="B161" s="32">
        <f t="shared" si="5"/>
        <v>147</v>
      </c>
      <c r="C161" s="33"/>
      <c r="D161" s="30"/>
      <c r="E161" s="63" t="s">
        <v>264</v>
      </c>
      <c r="F161" s="30" t="s">
        <v>282</v>
      </c>
      <c r="G161" s="34"/>
      <c r="H161" s="8"/>
      <c r="I161" s="5"/>
      <c r="J161" s="6"/>
      <c r="K161" s="7">
        <v>46209</v>
      </c>
      <c r="L161" s="5" t="s">
        <v>132</v>
      </c>
      <c r="M161" s="5" t="s">
        <v>131</v>
      </c>
      <c r="N161" s="35"/>
      <c r="O161" s="36"/>
      <c r="P161" s="37"/>
      <c r="Q161" s="38"/>
      <c r="R161" s="37"/>
      <c r="S161" s="32"/>
    </row>
    <row r="162" spans="2:19" s="31" customFormat="1" ht="19.5" customHeight="1" x14ac:dyDescent="0.4">
      <c r="B162" s="32">
        <f t="shared" si="5"/>
        <v>148</v>
      </c>
      <c r="C162" s="33"/>
      <c r="D162" s="30"/>
      <c r="E162" s="63" t="s">
        <v>265</v>
      </c>
      <c r="F162" s="30" t="s">
        <v>284</v>
      </c>
      <c r="G162" s="34"/>
      <c r="H162" s="8"/>
      <c r="I162" s="5"/>
      <c r="J162" s="6"/>
      <c r="K162" s="7">
        <v>46209</v>
      </c>
      <c r="L162" s="5" t="s">
        <v>132</v>
      </c>
      <c r="M162" s="5" t="s">
        <v>131</v>
      </c>
      <c r="N162" s="35"/>
      <c r="O162" s="36"/>
      <c r="P162" s="37"/>
      <c r="Q162" s="38"/>
      <c r="R162" s="37"/>
      <c r="S162" s="32"/>
    </row>
    <row r="163" spans="2:19" s="31" customFormat="1" ht="19.5" customHeight="1" x14ac:dyDescent="0.4">
      <c r="B163" s="32">
        <f t="shared" si="5"/>
        <v>149</v>
      </c>
      <c r="C163" s="33"/>
      <c r="D163" s="30"/>
      <c r="E163" s="63" t="s">
        <v>266</v>
      </c>
      <c r="F163" s="30" t="s">
        <v>155</v>
      </c>
      <c r="G163" s="34"/>
      <c r="H163" s="8"/>
      <c r="I163" s="5"/>
      <c r="J163" s="6"/>
      <c r="K163" s="7">
        <v>46209</v>
      </c>
      <c r="L163" s="5" t="s">
        <v>132</v>
      </c>
      <c r="M163" s="5" t="s">
        <v>131</v>
      </c>
      <c r="N163" s="35"/>
      <c r="O163" s="36"/>
      <c r="P163" s="37"/>
      <c r="Q163" s="38"/>
      <c r="R163" s="37"/>
      <c r="S163" s="32"/>
    </row>
    <row r="164" spans="2:19" s="31" customFormat="1" ht="19.5" customHeight="1" x14ac:dyDescent="0.4">
      <c r="B164" s="32">
        <f t="shared" si="5"/>
        <v>150</v>
      </c>
      <c r="C164" s="33"/>
      <c r="D164" s="30"/>
      <c r="E164" s="63" t="s">
        <v>267</v>
      </c>
      <c r="F164" s="30" t="s">
        <v>155</v>
      </c>
      <c r="G164" s="34"/>
      <c r="H164" s="8"/>
      <c r="I164" s="5"/>
      <c r="J164" s="6"/>
      <c r="K164" s="7">
        <v>46209</v>
      </c>
      <c r="L164" s="5" t="s">
        <v>132</v>
      </c>
      <c r="M164" s="5" t="s">
        <v>131</v>
      </c>
      <c r="N164" s="35"/>
      <c r="O164" s="36"/>
      <c r="P164" s="37"/>
      <c r="Q164" s="38"/>
      <c r="R164" s="37"/>
      <c r="S164" s="32"/>
    </row>
    <row r="165" spans="2:19" s="31" customFormat="1" ht="19.5" customHeight="1" x14ac:dyDescent="0.4">
      <c r="B165" s="32">
        <f t="shared" si="5"/>
        <v>151</v>
      </c>
      <c r="C165" s="33"/>
      <c r="D165" s="30"/>
      <c r="E165" s="63" t="s">
        <v>268</v>
      </c>
      <c r="F165" s="30" t="s">
        <v>155</v>
      </c>
      <c r="G165" s="34"/>
      <c r="H165" s="8"/>
      <c r="I165" s="5"/>
      <c r="J165" s="6"/>
      <c r="K165" s="7">
        <v>46209</v>
      </c>
      <c r="L165" s="5" t="s">
        <v>132</v>
      </c>
      <c r="M165" s="5" t="s">
        <v>131</v>
      </c>
      <c r="N165" s="35"/>
      <c r="O165" s="36"/>
      <c r="P165" s="37"/>
      <c r="Q165" s="38"/>
      <c r="R165" s="37"/>
      <c r="S165" s="32"/>
    </row>
    <row r="166" spans="2:19" s="31" customFormat="1" ht="19.5" customHeight="1" x14ac:dyDescent="0.4">
      <c r="B166" s="32">
        <f t="shared" si="5"/>
        <v>152</v>
      </c>
      <c r="C166" s="33"/>
      <c r="D166" s="30"/>
      <c r="E166" s="63" t="s">
        <v>269</v>
      </c>
      <c r="F166" s="30" t="s">
        <v>155</v>
      </c>
      <c r="G166" s="34"/>
      <c r="H166" s="8"/>
      <c r="I166" s="5"/>
      <c r="J166" s="6"/>
      <c r="K166" s="7">
        <v>46209</v>
      </c>
      <c r="L166" s="5" t="s">
        <v>132</v>
      </c>
      <c r="M166" s="5" t="s">
        <v>131</v>
      </c>
      <c r="N166" s="35"/>
      <c r="O166" s="36"/>
      <c r="P166" s="37"/>
      <c r="Q166" s="38"/>
      <c r="R166" s="37"/>
      <c r="S166" s="32"/>
    </row>
    <row r="167" spans="2:19" s="31" customFormat="1" ht="19.5" customHeight="1" x14ac:dyDescent="0.4">
      <c r="B167" s="32">
        <f t="shared" si="5"/>
        <v>153</v>
      </c>
      <c r="C167" s="33"/>
      <c r="D167" s="30"/>
      <c r="E167" s="63" t="s">
        <v>270</v>
      </c>
      <c r="F167" s="30" t="s">
        <v>155</v>
      </c>
      <c r="G167" s="34"/>
      <c r="H167" s="8"/>
      <c r="I167" s="5"/>
      <c r="J167" s="6"/>
      <c r="K167" s="7">
        <v>46209</v>
      </c>
      <c r="L167" s="5" t="s">
        <v>132</v>
      </c>
      <c r="M167" s="5" t="s">
        <v>131</v>
      </c>
      <c r="N167" s="35"/>
      <c r="O167" s="36"/>
      <c r="P167" s="37"/>
      <c r="Q167" s="38"/>
      <c r="R167" s="37"/>
      <c r="S167" s="32"/>
    </row>
    <row r="168" spans="2:19" s="31" customFormat="1" ht="19.5" customHeight="1" x14ac:dyDescent="0.4">
      <c r="B168" s="32">
        <f t="shared" si="5"/>
        <v>154</v>
      </c>
      <c r="C168" s="33"/>
      <c r="D168" s="30"/>
      <c r="E168" s="63" t="s">
        <v>271</v>
      </c>
      <c r="F168" s="30" t="s">
        <v>348</v>
      </c>
      <c r="G168" s="34"/>
      <c r="H168" s="8"/>
      <c r="I168" s="5"/>
      <c r="J168" s="6"/>
      <c r="K168" s="7">
        <v>46209</v>
      </c>
      <c r="L168" s="5" t="s">
        <v>132</v>
      </c>
      <c r="M168" s="5" t="s">
        <v>131</v>
      </c>
      <c r="N168" s="35"/>
      <c r="O168" s="36"/>
      <c r="P168" s="37"/>
      <c r="Q168" s="38"/>
      <c r="R168" s="37"/>
      <c r="S168" s="32"/>
    </row>
    <row r="169" spans="2:19" s="31" customFormat="1" ht="19.5" customHeight="1" x14ac:dyDescent="0.4">
      <c r="B169" s="32">
        <f t="shared" si="5"/>
        <v>155</v>
      </c>
      <c r="C169" s="33"/>
      <c r="D169" s="30"/>
      <c r="E169" s="63" t="s">
        <v>272</v>
      </c>
      <c r="F169" s="30" t="s">
        <v>155</v>
      </c>
      <c r="G169" s="34"/>
      <c r="H169" s="8"/>
      <c r="I169" s="5"/>
      <c r="J169" s="6"/>
      <c r="K169" s="7">
        <v>46209</v>
      </c>
      <c r="L169" s="5" t="s">
        <v>132</v>
      </c>
      <c r="M169" s="5" t="s">
        <v>131</v>
      </c>
      <c r="N169" s="35"/>
      <c r="O169" s="36"/>
      <c r="P169" s="37"/>
      <c r="Q169" s="38"/>
      <c r="R169" s="37"/>
      <c r="S169" s="32"/>
    </row>
    <row r="170" spans="2:19" s="31" customFormat="1" ht="19.5" customHeight="1" x14ac:dyDescent="0.4">
      <c r="B170" s="32">
        <f t="shared" si="5"/>
        <v>156</v>
      </c>
      <c r="C170" s="33"/>
      <c r="D170" s="30"/>
      <c r="E170" s="63" t="s">
        <v>273</v>
      </c>
      <c r="F170" s="30" t="s">
        <v>281</v>
      </c>
      <c r="G170" s="34"/>
      <c r="H170" s="8"/>
      <c r="I170" s="5"/>
      <c r="J170" s="6"/>
      <c r="K170" s="7">
        <v>46209</v>
      </c>
      <c r="L170" s="5" t="s">
        <v>132</v>
      </c>
      <c r="M170" s="5" t="s">
        <v>131</v>
      </c>
      <c r="N170" s="35"/>
      <c r="O170" s="36"/>
      <c r="P170" s="37"/>
      <c r="Q170" s="38"/>
      <c r="R170" s="37"/>
      <c r="S170" s="32"/>
    </row>
    <row r="171" spans="2:19" s="31" customFormat="1" ht="19.5" customHeight="1" x14ac:dyDescent="0.4">
      <c r="B171" s="32">
        <f t="shared" si="5"/>
        <v>157</v>
      </c>
      <c r="C171" s="33"/>
      <c r="D171" s="30"/>
      <c r="E171" s="63" t="s">
        <v>274</v>
      </c>
      <c r="F171" s="30" t="s">
        <v>284</v>
      </c>
      <c r="G171" s="34"/>
      <c r="H171" s="8"/>
      <c r="I171" s="5"/>
      <c r="J171" s="6"/>
      <c r="K171" s="7">
        <v>46209</v>
      </c>
      <c r="L171" s="5" t="s">
        <v>132</v>
      </c>
      <c r="M171" s="5" t="s">
        <v>131</v>
      </c>
      <c r="N171" s="35"/>
      <c r="O171" s="36"/>
      <c r="P171" s="37"/>
      <c r="Q171" s="38"/>
      <c r="R171" s="37"/>
      <c r="S171" s="32"/>
    </row>
    <row r="172" spans="2:19" s="31" customFormat="1" ht="19.5" customHeight="1" x14ac:dyDescent="0.4">
      <c r="B172" s="32">
        <f t="shared" si="5"/>
        <v>158</v>
      </c>
      <c r="C172" s="33"/>
      <c r="D172" s="30"/>
      <c r="E172" s="63" t="s">
        <v>275</v>
      </c>
      <c r="F172" s="30" t="s">
        <v>281</v>
      </c>
      <c r="G172" s="34"/>
      <c r="H172" s="8"/>
      <c r="I172" s="5"/>
      <c r="J172" s="6"/>
      <c r="K172" s="7">
        <v>46209</v>
      </c>
      <c r="L172" s="5" t="s">
        <v>132</v>
      </c>
      <c r="M172" s="5" t="s">
        <v>131</v>
      </c>
      <c r="N172" s="35"/>
      <c r="O172" s="36"/>
      <c r="P172" s="37"/>
      <c r="Q172" s="38"/>
      <c r="R172" s="37"/>
      <c r="S172" s="32"/>
    </row>
    <row r="173" spans="2:19" s="31" customFormat="1" ht="19.5" customHeight="1" x14ac:dyDescent="0.4">
      <c r="B173" s="32">
        <f t="shared" si="5"/>
        <v>159</v>
      </c>
      <c r="C173" s="33"/>
      <c r="D173" s="30"/>
      <c r="E173" s="63" t="s">
        <v>276</v>
      </c>
      <c r="F173" s="30" t="s">
        <v>284</v>
      </c>
      <c r="G173" s="34"/>
      <c r="H173" s="8"/>
      <c r="I173" s="5"/>
      <c r="J173" s="6"/>
      <c r="K173" s="7">
        <v>46209</v>
      </c>
      <c r="L173" s="5" t="s">
        <v>132</v>
      </c>
      <c r="M173" s="5" t="s">
        <v>131</v>
      </c>
      <c r="N173" s="35"/>
      <c r="O173" s="36"/>
      <c r="P173" s="37"/>
      <c r="Q173" s="38"/>
      <c r="R173" s="37"/>
      <c r="S173" s="32"/>
    </row>
    <row r="174" spans="2:19" s="31" customFormat="1" ht="19.5" customHeight="1" x14ac:dyDescent="0.4">
      <c r="B174" s="32">
        <f t="shared" si="5"/>
        <v>160</v>
      </c>
      <c r="C174" s="33"/>
      <c r="D174" s="30"/>
      <c r="E174" s="30" t="s">
        <v>279</v>
      </c>
      <c r="F174" s="30" t="s">
        <v>299</v>
      </c>
      <c r="G174" s="34"/>
      <c r="H174" s="8"/>
      <c r="I174" s="5"/>
      <c r="J174" s="6"/>
      <c r="K174" s="7">
        <v>46209</v>
      </c>
      <c r="L174" s="5" t="s">
        <v>132</v>
      </c>
      <c r="M174" s="5" t="s">
        <v>131</v>
      </c>
      <c r="N174" s="35"/>
      <c r="O174" s="36"/>
      <c r="P174" s="37"/>
      <c r="Q174" s="38"/>
      <c r="R174" s="37"/>
      <c r="S174" s="32"/>
    </row>
    <row r="175" spans="2:19" s="31" customFormat="1" ht="19.5" customHeight="1" x14ac:dyDescent="0.4">
      <c r="B175" s="32">
        <f t="shared" si="5"/>
        <v>161</v>
      </c>
      <c r="C175" s="33"/>
      <c r="D175" s="30"/>
      <c r="E175" s="63" t="s">
        <v>251</v>
      </c>
      <c r="F175" s="30" t="s">
        <v>285</v>
      </c>
      <c r="G175" s="34"/>
      <c r="H175" s="8"/>
      <c r="I175" s="5"/>
      <c r="J175" s="6"/>
      <c r="K175" s="7">
        <v>46209</v>
      </c>
      <c r="L175" s="5" t="s">
        <v>132</v>
      </c>
      <c r="M175" s="5" t="s">
        <v>131</v>
      </c>
      <c r="N175" s="35"/>
      <c r="O175" s="36"/>
      <c r="P175" s="37"/>
      <c r="Q175" s="38"/>
      <c r="R175" s="37"/>
      <c r="S175" s="32"/>
    </row>
    <row r="176" spans="2:19" s="31" customFormat="1" ht="19.5" customHeight="1" x14ac:dyDescent="0.4">
      <c r="B176" s="32">
        <f t="shared" si="5"/>
        <v>162</v>
      </c>
      <c r="C176" s="33"/>
      <c r="D176" s="30"/>
      <c r="E176" s="63" t="s">
        <v>121</v>
      </c>
      <c r="F176" s="30" t="str">
        <f>"画面の"&amp;E176&amp;"であること"</f>
        <v>画面のCLコードであること</v>
      </c>
      <c r="G176" s="34"/>
      <c r="H176" s="8"/>
      <c r="I176" s="5"/>
      <c r="J176" s="6"/>
      <c r="K176" s="7">
        <v>46209</v>
      </c>
      <c r="L176" s="5" t="s">
        <v>132</v>
      </c>
      <c r="M176" s="5" t="s">
        <v>131</v>
      </c>
      <c r="N176" s="35"/>
      <c r="O176" s="36"/>
      <c r="P176" s="37"/>
      <c r="Q176" s="38"/>
      <c r="R176" s="37"/>
      <c r="S176" s="32"/>
    </row>
    <row r="177" spans="2:22" s="31" customFormat="1" ht="19.5" customHeight="1" x14ac:dyDescent="0.4">
      <c r="B177" s="32">
        <f t="shared" si="5"/>
        <v>163</v>
      </c>
      <c r="C177" s="33"/>
      <c r="D177" s="30"/>
      <c r="E177" s="63" t="s">
        <v>120</v>
      </c>
      <c r="F177" s="30" t="str">
        <f>"画面の"&amp;E177&amp;"であること"</f>
        <v>画面の製品名であること</v>
      </c>
      <c r="G177" s="34"/>
      <c r="H177" s="8"/>
      <c r="I177" s="5"/>
      <c r="J177" s="6"/>
      <c r="K177" s="7">
        <v>46209</v>
      </c>
      <c r="L177" s="5" t="s">
        <v>132</v>
      </c>
      <c r="M177" s="5" t="s">
        <v>131</v>
      </c>
      <c r="N177" s="35"/>
      <c r="O177" s="36"/>
      <c r="P177" s="37"/>
      <c r="Q177" s="38"/>
      <c r="R177" s="37"/>
      <c r="S177" s="32"/>
    </row>
    <row r="178" spans="2:22" s="31" customFormat="1" ht="19.5" customHeight="1" x14ac:dyDescent="0.4">
      <c r="B178" s="32">
        <f t="shared" si="5"/>
        <v>164</v>
      </c>
      <c r="C178" s="33"/>
      <c r="D178" s="30"/>
      <c r="E178" s="63" t="s">
        <v>273</v>
      </c>
      <c r="F178" s="30" t="s">
        <v>281</v>
      </c>
      <c r="G178" s="34"/>
      <c r="H178" s="8"/>
      <c r="I178" s="5"/>
      <c r="J178" s="6"/>
      <c r="K178" s="7">
        <v>46209</v>
      </c>
      <c r="L178" s="5" t="s">
        <v>132</v>
      </c>
      <c r="M178" s="5" t="s">
        <v>131</v>
      </c>
      <c r="N178" s="35"/>
      <c r="O178" s="36"/>
      <c r="P178" s="37"/>
      <c r="Q178" s="38"/>
      <c r="R178" s="37"/>
      <c r="S178" s="32"/>
    </row>
    <row r="179" spans="2:22" s="31" customFormat="1" ht="19.5" customHeight="1" x14ac:dyDescent="0.4">
      <c r="B179" s="32">
        <f t="shared" si="5"/>
        <v>165</v>
      </c>
      <c r="C179" s="33"/>
      <c r="D179" s="30"/>
      <c r="E179" s="63" t="s">
        <v>274</v>
      </c>
      <c r="F179" s="30" t="s">
        <v>284</v>
      </c>
      <c r="G179" s="34"/>
      <c r="H179" s="8"/>
      <c r="I179" s="5"/>
      <c r="J179" s="6"/>
      <c r="K179" s="7">
        <v>46209</v>
      </c>
      <c r="L179" s="5" t="s">
        <v>132</v>
      </c>
      <c r="M179" s="5" t="s">
        <v>131</v>
      </c>
      <c r="N179" s="35"/>
      <c r="O179" s="36"/>
      <c r="P179" s="37"/>
      <c r="Q179" s="38"/>
      <c r="R179" s="37"/>
      <c r="S179" s="32"/>
    </row>
    <row r="180" spans="2:22" s="31" customFormat="1" ht="19.5" customHeight="1" x14ac:dyDescent="0.4">
      <c r="B180" s="32">
        <f t="shared" si="5"/>
        <v>166</v>
      </c>
      <c r="C180" s="33"/>
      <c r="D180" s="30"/>
      <c r="E180" s="63" t="s">
        <v>275</v>
      </c>
      <c r="F180" s="30" t="s">
        <v>281</v>
      </c>
      <c r="G180" s="34"/>
      <c r="H180" s="8"/>
      <c r="I180" s="5"/>
      <c r="J180" s="6"/>
      <c r="K180" s="7">
        <v>46209</v>
      </c>
      <c r="L180" s="5" t="s">
        <v>132</v>
      </c>
      <c r="M180" s="5" t="s">
        <v>131</v>
      </c>
      <c r="N180" s="35"/>
      <c r="O180" s="36"/>
      <c r="P180" s="37"/>
      <c r="Q180" s="38"/>
      <c r="R180" s="37"/>
      <c r="S180" s="32"/>
    </row>
    <row r="181" spans="2:22" s="31" customFormat="1" ht="19.5" customHeight="1" x14ac:dyDescent="0.4">
      <c r="B181" s="32">
        <f t="shared" si="5"/>
        <v>167</v>
      </c>
      <c r="C181" s="33"/>
      <c r="D181" s="30"/>
      <c r="E181" s="63" t="s">
        <v>276</v>
      </c>
      <c r="F181" s="30" t="s">
        <v>284</v>
      </c>
      <c r="G181" s="34"/>
      <c r="H181" s="8"/>
      <c r="I181" s="5"/>
      <c r="J181" s="6"/>
      <c r="K181" s="7">
        <v>46209</v>
      </c>
      <c r="L181" s="5" t="s">
        <v>132</v>
      </c>
      <c r="M181" s="5" t="s">
        <v>131</v>
      </c>
      <c r="N181" s="35"/>
      <c r="O181" s="36"/>
      <c r="P181" s="37"/>
      <c r="Q181" s="38"/>
      <c r="R181" s="37"/>
      <c r="S181" s="32"/>
    </row>
    <row r="182" spans="2:22" s="31" customFormat="1" ht="19.5" customHeight="1" x14ac:dyDescent="0.4">
      <c r="B182" s="32">
        <f t="shared" si="5"/>
        <v>168</v>
      </c>
      <c r="C182" s="33"/>
      <c r="D182" s="30"/>
      <c r="E182" s="30" t="s">
        <v>287</v>
      </c>
      <c r="F182" s="30" t="s">
        <v>288</v>
      </c>
      <c r="G182" s="34"/>
      <c r="H182" s="8"/>
      <c r="I182" s="5"/>
      <c r="J182" s="6"/>
      <c r="K182" s="7">
        <v>46209</v>
      </c>
      <c r="L182" s="5" t="s">
        <v>132</v>
      </c>
      <c r="M182" s="5" t="s">
        <v>131</v>
      </c>
      <c r="N182" s="35"/>
      <c r="O182" s="36"/>
      <c r="P182" s="37"/>
      <c r="Q182" s="38"/>
      <c r="R182" s="37"/>
      <c r="S182" s="32"/>
    </row>
    <row r="183" spans="2:22" s="31" customFormat="1" ht="19.5" customHeight="1" x14ac:dyDescent="0.4">
      <c r="B183" s="32">
        <f t="shared" si="5"/>
        <v>169</v>
      </c>
      <c r="C183" s="33"/>
      <c r="D183" s="30"/>
      <c r="E183" s="63" t="s">
        <v>289</v>
      </c>
      <c r="F183" s="30" t="s">
        <v>290</v>
      </c>
      <c r="G183" s="34"/>
      <c r="H183" s="8"/>
      <c r="I183" s="5"/>
      <c r="J183" s="6"/>
      <c r="K183" s="7">
        <v>46209</v>
      </c>
      <c r="L183" s="5" t="s">
        <v>132</v>
      </c>
      <c r="M183" s="5" t="s">
        <v>131</v>
      </c>
      <c r="N183" s="35"/>
      <c r="O183" s="36"/>
      <c r="P183" s="37"/>
      <c r="Q183" s="38"/>
      <c r="R183" s="37"/>
      <c r="S183" s="32"/>
    </row>
    <row r="184" spans="2:22" s="31" customFormat="1" ht="19.5" customHeight="1" x14ac:dyDescent="0.4">
      <c r="B184" s="32">
        <f t="shared" si="5"/>
        <v>170</v>
      </c>
      <c r="C184" s="33"/>
      <c r="D184" s="30"/>
      <c r="E184" s="63" t="s">
        <v>291</v>
      </c>
      <c r="F184" s="67" t="s">
        <v>292</v>
      </c>
      <c r="G184" s="34"/>
      <c r="H184" s="8"/>
      <c r="I184" s="5"/>
      <c r="J184" s="6"/>
      <c r="K184" s="7">
        <v>46209</v>
      </c>
      <c r="L184" s="5" t="s">
        <v>132</v>
      </c>
      <c r="M184" s="5" t="s">
        <v>131</v>
      </c>
      <c r="N184" s="35"/>
      <c r="O184" s="36"/>
      <c r="P184" s="37"/>
      <c r="Q184" s="38"/>
      <c r="R184" s="37"/>
      <c r="S184" s="32"/>
    </row>
    <row r="185" spans="2:22" s="31" customFormat="1" ht="19.5" customHeight="1" x14ac:dyDescent="0.4">
      <c r="B185" s="32">
        <f t="shared" si="5"/>
        <v>171</v>
      </c>
      <c r="C185" s="33"/>
      <c r="D185" s="30"/>
      <c r="E185" s="63" t="s">
        <v>293</v>
      </c>
      <c r="F185" s="30" t="s">
        <v>294</v>
      </c>
      <c r="G185" s="34"/>
      <c r="H185" s="8"/>
      <c r="I185" s="5"/>
      <c r="J185" s="6"/>
      <c r="K185" s="7">
        <v>46209</v>
      </c>
      <c r="L185" s="5" t="s">
        <v>132</v>
      </c>
      <c r="M185" s="5" t="s">
        <v>131</v>
      </c>
      <c r="N185" s="35"/>
      <c r="O185" s="36"/>
      <c r="P185" s="37"/>
      <c r="Q185" s="38"/>
      <c r="R185" s="37"/>
      <c r="S185" s="32"/>
    </row>
    <row r="186" spans="2:22" s="31" customFormat="1" ht="19.5" customHeight="1" x14ac:dyDescent="0.4">
      <c r="B186" s="32">
        <f t="shared" si="5"/>
        <v>172</v>
      </c>
      <c r="C186" s="33"/>
      <c r="D186" s="30"/>
      <c r="E186" s="63" t="s">
        <v>295</v>
      </c>
      <c r="F186" s="30"/>
      <c r="G186" s="34"/>
      <c r="H186" s="8"/>
      <c r="I186" s="5"/>
      <c r="J186" s="6"/>
      <c r="K186" s="7">
        <v>46209</v>
      </c>
      <c r="L186" s="5" t="s">
        <v>132</v>
      </c>
      <c r="M186" s="5" t="s">
        <v>131</v>
      </c>
      <c r="N186" s="35"/>
      <c r="O186" s="36"/>
      <c r="P186" s="37"/>
      <c r="Q186" s="38"/>
      <c r="R186" s="37"/>
      <c r="S186" s="32"/>
    </row>
    <row r="187" spans="2:22" s="31" customFormat="1" ht="19.5" customHeight="1" x14ac:dyDescent="0.4">
      <c r="B187" s="32">
        <f t="shared" si="5"/>
        <v>173</v>
      </c>
      <c r="C187" s="33"/>
      <c r="D187" s="30"/>
      <c r="E187" s="64" t="s">
        <v>96</v>
      </c>
      <c r="F187" s="30" t="s">
        <v>82</v>
      </c>
      <c r="G187" s="34"/>
      <c r="H187" s="8"/>
      <c r="I187" s="5"/>
      <c r="J187" s="6"/>
      <c r="K187" s="7">
        <v>46209</v>
      </c>
      <c r="L187" s="5" t="s">
        <v>132</v>
      </c>
      <c r="M187" s="5" t="s">
        <v>131</v>
      </c>
      <c r="N187" s="35"/>
      <c r="O187" s="36"/>
      <c r="P187" s="37"/>
      <c r="Q187" s="38"/>
      <c r="R187" s="37"/>
      <c r="S187" s="32"/>
    </row>
    <row r="188" spans="2:22" s="31" customFormat="1" ht="19.5" customHeight="1" x14ac:dyDescent="0.4">
      <c r="B188" s="32">
        <f t="shared" si="5"/>
        <v>174</v>
      </c>
      <c r="C188" s="33"/>
      <c r="D188" s="30"/>
      <c r="E188" s="64" t="s">
        <v>296</v>
      </c>
      <c r="F188" s="30" t="s">
        <v>82</v>
      </c>
      <c r="G188" s="34"/>
      <c r="H188" s="8"/>
      <c r="I188" s="5"/>
      <c r="J188" s="6"/>
      <c r="K188" s="7">
        <v>46209</v>
      </c>
      <c r="L188" s="5" t="s">
        <v>132</v>
      </c>
      <c r="M188" s="5" t="s">
        <v>131</v>
      </c>
      <c r="N188" s="35"/>
      <c r="O188" s="36"/>
      <c r="P188" s="37"/>
      <c r="Q188" s="38"/>
      <c r="R188" s="37"/>
      <c r="S188" s="32"/>
    </row>
    <row r="189" spans="2:22" s="31" customFormat="1" ht="19.5" customHeight="1" x14ac:dyDescent="0.4">
      <c r="B189" s="32">
        <f t="shared" si="5"/>
        <v>175</v>
      </c>
      <c r="C189" s="33"/>
      <c r="D189" s="30"/>
      <c r="E189" s="64" t="s">
        <v>297</v>
      </c>
      <c r="F189" s="30" t="s">
        <v>82</v>
      </c>
      <c r="G189" s="34"/>
      <c r="H189" s="8"/>
      <c r="I189" s="5"/>
      <c r="J189" s="6"/>
      <c r="K189" s="7">
        <v>46209</v>
      </c>
      <c r="L189" s="5" t="s">
        <v>132</v>
      </c>
      <c r="M189" s="5" t="s">
        <v>131</v>
      </c>
      <c r="N189" s="35"/>
      <c r="O189" s="36"/>
      <c r="P189" s="37"/>
      <c r="Q189" s="38"/>
      <c r="R189" s="37"/>
      <c r="S189" s="32"/>
    </row>
    <row r="190" spans="2:22" s="31" customFormat="1" ht="19.5" customHeight="1" x14ac:dyDescent="0.4">
      <c r="B190" s="32">
        <f t="shared" si="5"/>
        <v>176</v>
      </c>
      <c r="C190" s="33"/>
      <c r="D190" s="30"/>
      <c r="E190" s="64" t="s">
        <v>298</v>
      </c>
      <c r="F190" s="30" t="s">
        <v>82</v>
      </c>
      <c r="G190" s="34"/>
      <c r="H190" s="8"/>
      <c r="I190" s="5"/>
      <c r="J190" s="6"/>
      <c r="K190" s="7">
        <v>46209</v>
      </c>
      <c r="L190" s="5" t="s">
        <v>132</v>
      </c>
      <c r="M190" s="5" t="s">
        <v>131</v>
      </c>
      <c r="N190" s="35"/>
      <c r="O190" s="36"/>
      <c r="P190" s="37"/>
      <c r="Q190" s="38"/>
      <c r="R190" s="37"/>
      <c r="S190" s="32"/>
    </row>
    <row r="191" spans="2:22" s="60" customFormat="1" ht="19.5" customHeight="1" x14ac:dyDescent="0.4">
      <c r="B191" s="49">
        <f>ROW()-14</f>
        <v>177</v>
      </c>
      <c r="C191" s="50" t="s">
        <v>351</v>
      </c>
      <c r="D191" s="50"/>
      <c r="E191" s="50"/>
      <c r="F191" s="50"/>
      <c r="G191" s="51"/>
      <c r="H191" s="52"/>
      <c r="I191" s="53"/>
      <c r="J191" s="54"/>
      <c r="K191" s="55"/>
      <c r="L191" s="53"/>
      <c r="M191" s="53"/>
      <c r="N191" s="56"/>
      <c r="O191" s="57"/>
      <c r="P191" s="58"/>
      <c r="Q191" s="59"/>
      <c r="R191" s="58"/>
      <c r="S191" s="49"/>
      <c r="V191" s="61"/>
    </row>
    <row r="192" spans="2:22" s="31" customFormat="1" ht="19.5" customHeight="1" x14ac:dyDescent="0.4">
      <c r="B192" s="32">
        <f t="shared" ref="B192:B194" si="6">ROW()-14</f>
        <v>178</v>
      </c>
      <c r="C192" s="33"/>
      <c r="D192" s="30" t="s">
        <v>354</v>
      </c>
      <c r="E192" s="30" t="s">
        <v>353</v>
      </c>
      <c r="F192" s="30"/>
      <c r="G192" s="34"/>
      <c r="H192" s="8"/>
      <c r="I192" s="5"/>
      <c r="J192" s="6"/>
      <c r="K192" s="7"/>
      <c r="L192" s="5"/>
      <c r="M192" s="5"/>
      <c r="N192" s="35"/>
      <c r="O192" s="36"/>
      <c r="P192" s="37"/>
      <c r="Q192" s="38"/>
      <c r="R192" s="37"/>
      <c r="S192" s="32"/>
    </row>
    <row r="193" spans="2:19" s="31" customFormat="1" ht="19.5" customHeight="1" x14ac:dyDescent="0.4">
      <c r="B193" s="32">
        <f t="shared" si="6"/>
        <v>179</v>
      </c>
      <c r="C193" s="33"/>
      <c r="D193" s="30"/>
      <c r="E193" s="63" t="s">
        <v>159</v>
      </c>
      <c r="F193" s="30" t="s">
        <v>355</v>
      </c>
      <c r="G193" s="34"/>
      <c r="H193" s="8"/>
      <c r="I193" s="5"/>
      <c r="J193" s="6"/>
      <c r="K193" s="7">
        <v>46209</v>
      </c>
      <c r="L193" s="5" t="s">
        <v>132</v>
      </c>
      <c r="M193" s="5" t="s">
        <v>131</v>
      </c>
      <c r="N193" s="35"/>
      <c r="O193" s="36"/>
      <c r="P193" s="37"/>
      <c r="Q193" s="38"/>
      <c r="R193" s="37"/>
      <c r="S193" s="32"/>
    </row>
    <row r="194" spans="2:19" s="31" customFormat="1" ht="19.5" customHeight="1" x14ac:dyDescent="0.4">
      <c r="B194" s="32">
        <f t="shared" si="6"/>
        <v>180</v>
      </c>
      <c r="C194" s="33"/>
      <c r="D194" s="30"/>
      <c r="E194" s="63" t="s">
        <v>162</v>
      </c>
      <c r="F194" s="30" t="s">
        <v>356</v>
      </c>
      <c r="G194" s="34"/>
      <c r="H194" s="8"/>
      <c r="I194" s="5"/>
      <c r="J194" s="6"/>
      <c r="K194" s="7">
        <v>46209</v>
      </c>
      <c r="L194" s="5" t="s">
        <v>132</v>
      </c>
      <c r="M194" s="5" t="s">
        <v>131</v>
      </c>
      <c r="N194" s="35"/>
      <c r="O194" s="36"/>
      <c r="P194" s="37"/>
      <c r="Q194" s="38"/>
      <c r="R194" s="37"/>
      <c r="S194" s="32"/>
    </row>
    <row r="195" spans="2:19" s="31" customFormat="1" ht="19.5" customHeight="1" x14ac:dyDescent="0.4">
      <c r="B195" s="32">
        <f t="shared" si="5"/>
        <v>181</v>
      </c>
      <c r="C195" s="33"/>
      <c r="D195" s="30"/>
      <c r="E195" s="30" t="s">
        <v>357</v>
      </c>
      <c r="F195" s="30"/>
      <c r="G195" s="34"/>
      <c r="H195" s="8"/>
      <c r="I195" s="5"/>
      <c r="J195" s="6"/>
      <c r="K195" s="7"/>
      <c r="L195" s="5"/>
      <c r="M195" s="5"/>
      <c r="N195" s="35"/>
      <c r="O195" s="36"/>
      <c r="P195" s="37"/>
      <c r="Q195" s="38"/>
      <c r="R195" s="37"/>
      <c r="S195" s="32"/>
    </row>
    <row r="196" spans="2:19" s="31" customFormat="1" ht="19.5" customHeight="1" x14ac:dyDescent="0.4">
      <c r="B196" s="32">
        <f t="shared" si="5"/>
        <v>182</v>
      </c>
      <c r="C196" s="33"/>
      <c r="D196" s="30"/>
      <c r="E196" s="63" t="s">
        <v>159</v>
      </c>
      <c r="F196" s="30" t="s">
        <v>358</v>
      </c>
      <c r="G196" s="34"/>
      <c r="H196" s="8"/>
      <c r="I196" s="5"/>
      <c r="J196" s="6"/>
      <c r="K196" s="7">
        <v>46209</v>
      </c>
      <c r="L196" s="5" t="s">
        <v>132</v>
      </c>
      <c r="M196" s="5" t="s">
        <v>131</v>
      </c>
      <c r="N196" s="35"/>
      <c r="O196" s="36"/>
      <c r="P196" s="37"/>
      <c r="Q196" s="38"/>
      <c r="R196" s="37"/>
      <c r="S196" s="32"/>
    </row>
    <row r="197" spans="2:19" s="31" customFormat="1" ht="19.5" customHeight="1" x14ac:dyDescent="0.4">
      <c r="B197" s="32">
        <f t="shared" si="5"/>
        <v>183</v>
      </c>
      <c r="C197" s="33"/>
      <c r="D197" s="30"/>
      <c r="E197" s="63" t="s">
        <v>162</v>
      </c>
      <c r="F197" s="30" t="s">
        <v>359</v>
      </c>
      <c r="G197" s="34"/>
      <c r="H197" s="8"/>
      <c r="I197" s="5"/>
      <c r="J197" s="6"/>
      <c r="K197" s="7">
        <v>46209</v>
      </c>
      <c r="L197" s="5" t="s">
        <v>132</v>
      </c>
      <c r="M197" s="5" t="s">
        <v>131</v>
      </c>
      <c r="N197" s="35"/>
      <c r="O197" s="36"/>
      <c r="P197" s="37"/>
      <c r="Q197" s="38"/>
      <c r="R197" s="37"/>
      <c r="S197" s="32"/>
    </row>
    <row r="198" spans="2:19" s="31" customFormat="1" ht="19.5" customHeight="1" x14ac:dyDescent="0.4">
      <c r="B198" s="32">
        <f t="shared" si="5"/>
        <v>184</v>
      </c>
      <c r="C198" s="33"/>
      <c r="D198" s="30" t="s">
        <v>360</v>
      </c>
      <c r="E198" s="30" t="s">
        <v>353</v>
      </c>
      <c r="F198" s="30"/>
      <c r="G198" s="34"/>
      <c r="H198" s="8"/>
      <c r="I198" s="5"/>
      <c r="J198" s="6"/>
      <c r="K198" s="7"/>
      <c r="L198" s="5"/>
      <c r="M198" s="5"/>
      <c r="N198" s="35"/>
      <c r="O198" s="36"/>
      <c r="P198" s="37"/>
      <c r="Q198" s="38"/>
      <c r="R198" s="37"/>
      <c r="S198" s="32"/>
    </row>
    <row r="199" spans="2:19" s="31" customFormat="1" ht="19.5" customHeight="1" x14ac:dyDescent="0.4">
      <c r="B199" s="32">
        <f t="shared" si="5"/>
        <v>185</v>
      </c>
      <c r="C199" s="33"/>
      <c r="D199" s="30"/>
      <c r="E199" s="63" t="s">
        <v>159</v>
      </c>
      <c r="F199" s="30" t="s">
        <v>361</v>
      </c>
      <c r="G199" s="34"/>
      <c r="H199" s="8"/>
      <c r="I199" s="5"/>
      <c r="J199" s="6"/>
      <c r="K199" s="7">
        <v>46209</v>
      </c>
      <c r="L199" s="5" t="s">
        <v>132</v>
      </c>
      <c r="M199" s="5" t="s">
        <v>131</v>
      </c>
      <c r="N199" s="35"/>
      <c r="O199" s="36"/>
      <c r="P199" s="37"/>
      <c r="Q199" s="38"/>
      <c r="R199" s="37"/>
      <c r="S199" s="32"/>
    </row>
    <row r="200" spans="2:19" s="31" customFormat="1" ht="19.5" customHeight="1" x14ac:dyDescent="0.4">
      <c r="B200" s="32">
        <f t="shared" si="5"/>
        <v>186</v>
      </c>
      <c r="C200" s="33"/>
      <c r="D200" s="30"/>
      <c r="E200" s="63" t="s">
        <v>162</v>
      </c>
      <c r="F200" s="30" t="s">
        <v>361</v>
      </c>
      <c r="G200" s="34"/>
      <c r="H200" s="8"/>
      <c r="I200" s="5"/>
      <c r="J200" s="6"/>
      <c r="K200" s="7">
        <v>46209</v>
      </c>
      <c r="L200" s="5" t="s">
        <v>132</v>
      </c>
      <c r="M200" s="5" t="s">
        <v>131</v>
      </c>
      <c r="N200" s="35"/>
      <c r="O200" s="36"/>
      <c r="P200" s="37"/>
      <c r="Q200" s="38"/>
      <c r="R200" s="37"/>
      <c r="S200" s="32"/>
    </row>
    <row r="201" spans="2:19" s="31" customFormat="1" ht="19.5" customHeight="1" x14ac:dyDescent="0.4">
      <c r="B201" s="32">
        <f t="shared" si="5"/>
        <v>187</v>
      </c>
      <c r="C201" s="33"/>
      <c r="D201" s="30"/>
      <c r="E201" s="30" t="s">
        <v>357</v>
      </c>
      <c r="F201" s="30"/>
      <c r="G201" s="34"/>
      <c r="H201" s="8"/>
      <c r="I201" s="5"/>
      <c r="J201" s="6"/>
      <c r="K201" s="7"/>
      <c r="L201" s="5"/>
      <c r="M201" s="5"/>
      <c r="N201" s="35"/>
      <c r="O201" s="36"/>
      <c r="P201" s="37"/>
      <c r="Q201" s="38"/>
      <c r="R201" s="37"/>
      <c r="S201" s="32"/>
    </row>
    <row r="202" spans="2:19" s="31" customFormat="1" ht="19.5" customHeight="1" x14ac:dyDescent="0.4">
      <c r="B202" s="32">
        <f t="shared" si="5"/>
        <v>188</v>
      </c>
      <c r="C202" s="33"/>
      <c r="D202" s="30"/>
      <c r="E202" s="63" t="s">
        <v>159</v>
      </c>
      <c r="F202" s="30" t="s">
        <v>361</v>
      </c>
      <c r="G202" s="34"/>
      <c r="H202" s="8"/>
      <c r="I202" s="5"/>
      <c r="J202" s="6"/>
      <c r="K202" s="7">
        <v>46209</v>
      </c>
      <c r="L202" s="5" t="s">
        <v>132</v>
      </c>
      <c r="M202" s="5" t="s">
        <v>131</v>
      </c>
      <c r="N202" s="35"/>
      <c r="O202" s="36"/>
      <c r="P202" s="37"/>
      <c r="Q202" s="38"/>
      <c r="R202" s="37"/>
      <c r="S202" s="32"/>
    </row>
    <row r="203" spans="2:19" s="31" customFormat="1" ht="19.5" customHeight="1" x14ac:dyDescent="0.4">
      <c r="B203" s="32">
        <f t="shared" si="5"/>
        <v>189</v>
      </c>
      <c r="C203" s="33"/>
      <c r="D203" s="30"/>
      <c r="E203" s="63" t="s">
        <v>162</v>
      </c>
      <c r="F203" s="30" t="s">
        <v>361</v>
      </c>
      <c r="G203" s="34"/>
      <c r="H203" s="8"/>
      <c r="I203" s="5"/>
      <c r="J203" s="6"/>
      <c r="K203" s="7">
        <v>46209</v>
      </c>
      <c r="L203" s="5" t="s">
        <v>132</v>
      </c>
      <c r="M203" s="5" t="s">
        <v>131</v>
      </c>
      <c r="N203" s="35"/>
      <c r="O203" s="36"/>
      <c r="P203" s="37"/>
      <c r="Q203" s="38"/>
      <c r="R203" s="37"/>
      <c r="S203" s="32"/>
    </row>
    <row r="204" spans="2:19" s="31" customFormat="1" ht="19.5" customHeight="1" x14ac:dyDescent="0.4">
      <c r="B204" s="32">
        <f t="shared" si="5"/>
        <v>190</v>
      </c>
      <c r="C204" s="33"/>
      <c r="D204" s="30" t="s">
        <v>360</v>
      </c>
      <c r="E204" s="30" t="s">
        <v>353</v>
      </c>
      <c r="F204" s="30"/>
      <c r="G204" s="34"/>
      <c r="H204" s="8"/>
      <c r="I204" s="5"/>
      <c r="J204" s="6"/>
      <c r="K204" s="7"/>
      <c r="L204" s="5"/>
      <c r="M204" s="5"/>
      <c r="N204" s="35"/>
      <c r="O204" s="36"/>
      <c r="P204" s="37"/>
      <c r="Q204" s="38"/>
      <c r="R204" s="37"/>
      <c r="S204" s="32"/>
    </row>
    <row r="205" spans="2:19" s="31" customFormat="1" ht="19.5" customHeight="1" x14ac:dyDescent="0.4">
      <c r="B205" s="32">
        <f t="shared" si="5"/>
        <v>191</v>
      </c>
      <c r="C205" s="33"/>
      <c r="D205" s="30"/>
      <c r="E205" s="63" t="s">
        <v>165</v>
      </c>
      <c r="F205" s="30"/>
      <c r="G205" s="34"/>
      <c r="H205" s="8"/>
      <c r="I205" s="5"/>
      <c r="J205" s="6"/>
      <c r="K205" s="7"/>
      <c r="L205" s="5"/>
      <c r="M205" s="5"/>
      <c r="N205" s="35"/>
      <c r="O205" s="36"/>
      <c r="P205" s="37"/>
      <c r="Q205" s="38"/>
      <c r="R205" s="37"/>
      <c r="S205" s="32"/>
    </row>
    <row r="206" spans="2:19" s="31" customFormat="1" ht="19.5" customHeight="1" x14ac:dyDescent="0.4">
      <c r="B206" s="32">
        <f t="shared" si="5"/>
        <v>192</v>
      </c>
      <c r="C206" s="33"/>
      <c r="D206" s="30"/>
      <c r="E206" s="64" t="s">
        <v>159</v>
      </c>
      <c r="F206" s="30" t="s">
        <v>362</v>
      </c>
      <c r="G206" s="34"/>
      <c r="H206" s="8"/>
      <c r="I206" s="5"/>
      <c r="J206" s="6"/>
      <c r="K206" s="7">
        <v>46209</v>
      </c>
      <c r="L206" s="5" t="s">
        <v>132</v>
      </c>
      <c r="M206" s="5" t="s">
        <v>131</v>
      </c>
      <c r="N206" s="35"/>
      <c r="O206" s="36"/>
      <c r="P206" s="37"/>
      <c r="Q206" s="38"/>
      <c r="R206" s="37"/>
      <c r="S206" s="32"/>
    </row>
    <row r="207" spans="2:19" s="31" customFormat="1" ht="19.5" customHeight="1" x14ac:dyDescent="0.4">
      <c r="B207" s="32">
        <f t="shared" si="5"/>
        <v>193</v>
      </c>
      <c r="C207" s="33"/>
      <c r="D207" s="30"/>
      <c r="E207" s="64" t="s">
        <v>162</v>
      </c>
      <c r="F207" s="30" t="s">
        <v>362</v>
      </c>
      <c r="G207" s="34"/>
      <c r="H207" s="8"/>
      <c r="I207" s="5"/>
      <c r="J207" s="6"/>
      <c r="K207" s="7">
        <v>46209</v>
      </c>
      <c r="L207" s="5" t="s">
        <v>132</v>
      </c>
      <c r="M207" s="5" t="s">
        <v>131</v>
      </c>
      <c r="N207" s="35"/>
      <c r="O207" s="36"/>
      <c r="P207" s="37"/>
      <c r="Q207" s="38"/>
      <c r="R207" s="37"/>
      <c r="S207" s="32"/>
    </row>
    <row r="208" spans="2:19" s="31" customFormat="1" ht="19.5" customHeight="1" x14ac:dyDescent="0.4">
      <c r="B208" s="32">
        <f t="shared" si="5"/>
        <v>194</v>
      </c>
      <c r="C208" s="33"/>
      <c r="D208" s="30"/>
      <c r="E208" s="63" t="s">
        <v>363</v>
      </c>
      <c r="F208" s="30"/>
      <c r="G208" s="34"/>
      <c r="H208" s="8"/>
      <c r="I208" s="5"/>
      <c r="J208" s="6"/>
      <c r="K208" s="7"/>
      <c r="L208" s="5"/>
      <c r="M208" s="5"/>
      <c r="N208" s="35"/>
      <c r="O208" s="36"/>
      <c r="P208" s="37"/>
      <c r="Q208" s="38"/>
      <c r="R208" s="37"/>
      <c r="S208" s="32"/>
    </row>
    <row r="209" spans="2:19" s="31" customFormat="1" ht="19.5" customHeight="1" x14ac:dyDescent="0.4">
      <c r="B209" s="32">
        <f t="shared" si="5"/>
        <v>195</v>
      </c>
      <c r="C209" s="33"/>
      <c r="D209" s="30"/>
      <c r="E209" s="64" t="s">
        <v>364</v>
      </c>
      <c r="F209" s="30" t="s">
        <v>370</v>
      </c>
      <c r="G209" s="34"/>
      <c r="H209" s="8"/>
      <c r="I209" s="5"/>
      <c r="J209" s="6"/>
      <c r="K209" s="7">
        <v>46209</v>
      </c>
      <c r="L209" s="5" t="s">
        <v>132</v>
      </c>
      <c r="M209" s="5" t="s">
        <v>131</v>
      </c>
      <c r="N209" s="35"/>
      <c r="O209" s="36"/>
      <c r="P209" s="37"/>
      <c r="Q209" s="38"/>
      <c r="R209" s="37"/>
      <c r="S209" s="32"/>
    </row>
    <row r="210" spans="2:19" s="31" customFormat="1" ht="19.5" customHeight="1" x14ac:dyDescent="0.4">
      <c r="B210" s="32">
        <f t="shared" si="5"/>
        <v>196</v>
      </c>
      <c r="C210" s="33"/>
      <c r="D210" s="30"/>
      <c r="E210" s="64" t="s">
        <v>365</v>
      </c>
      <c r="F210" s="30" t="s">
        <v>370</v>
      </c>
      <c r="G210" s="34"/>
      <c r="H210" s="8"/>
      <c r="I210" s="5"/>
      <c r="J210" s="6"/>
      <c r="K210" s="7">
        <v>46209</v>
      </c>
      <c r="L210" s="5" t="s">
        <v>132</v>
      </c>
      <c r="M210" s="5" t="s">
        <v>131</v>
      </c>
      <c r="N210" s="35"/>
      <c r="O210" s="36"/>
      <c r="P210" s="37"/>
      <c r="Q210" s="38"/>
      <c r="R210" s="37"/>
      <c r="S210" s="32"/>
    </row>
    <row r="211" spans="2:19" s="31" customFormat="1" ht="19.5" customHeight="1" x14ac:dyDescent="0.4">
      <c r="B211" s="32">
        <f t="shared" si="5"/>
        <v>197</v>
      </c>
      <c r="C211" s="33"/>
      <c r="D211" s="30"/>
      <c r="E211" s="64" t="s">
        <v>366</v>
      </c>
      <c r="F211" s="30" t="s">
        <v>371</v>
      </c>
      <c r="G211" s="34"/>
      <c r="H211" s="8"/>
      <c r="I211" s="5"/>
      <c r="J211" s="6"/>
      <c r="K211" s="7">
        <v>46209</v>
      </c>
      <c r="L211" s="5" t="s">
        <v>132</v>
      </c>
      <c r="M211" s="5" t="s">
        <v>131</v>
      </c>
      <c r="N211" s="35"/>
      <c r="O211" s="36"/>
      <c r="P211" s="37"/>
      <c r="Q211" s="38"/>
      <c r="R211" s="37"/>
      <c r="S211" s="32"/>
    </row>
    <row r="212" spans="2:19" s="31" customFormat="1" ht="19.5" customHeight="1" x14ac:dyDescent="0.4">
      <c r="B212" s="32">
        <f t="shared" si="5"/>
        <v>198</v>
      </c>
      <c r="C212" s="33"/>
      <c r="D212" s="30"/>
      <c r="E212" s="64" t="s">
        <v>367</v>
      </c>
      <c r="F212" s="30" t="s">
        <v>371</v>
      </c>
      <c r="G212" s="34"/>
      <c r="H212" s="8"/>
      <c r="I212" s="5"/>
      <c r="J212" s="6"/>
      <c r="K212" s="7">
        <v>46209</v>
      </c>
      <c r="L212" s="5" t="s">
        <v>132</v>
      </c>
      <c r="M212" s="5" t="s">
        <v>131</v>
      </c>
      <c r="N212" s="35"/>
      <c r="O212" s="36"/>
      <c r="P212" s="37"/>
      <c r="Q212" s="38"/>
      <c r="R212" s="37"/>
      <c r="S212" s="32"/>
    </row>
    <row r="213" spans="2:19" s="31" customFormat="1" ht="19.5" customHeight="1" x14ac:dyDescent="0.4">
      <c r="B213" s="32">
        <f t="shared" si="5"/>
        <v>199</v>
      </c>
      <c r="C213" s="33"/>
      <c r="D213" s="30"/>
      <c r="E213" s="64" t="s">
        <v>368</v>
      </c>
      <c r="F213" s="30" t="s">
        <v>284</v>
      </c>
      <c r="G213" s="34"/>
      <c r="H213" s="8"/>
      <c r="I213" s="5"/>
      <c r="J213" s="6"/>
      <c r="K213" s="7">
        <v>46209</v>
      </c>
      <c r="L213" s="5" t="s">
        <v>132</v>
      </c>
      <c r="M213" s="5" t="s">
        <v>131</v>
      </c>
      <c r="N213" s="35"/>
      <c r="O213" s="36"/>
      <c r="P213" s="37"/>
      <c r="Q213" s="38"/>
      <c r="R213" s="37"/>
      <c r="S213" s="32"/>
    </row>
    <row r="214" spans="2:19" s="31" customFormat="1" ht="19.5" customHeight="1" x14ac:dyDescent="0.4">
      <c r="B214" s="32">
        <f t="shared" ref="B214" si="7">ROW()-14</f>
        <v>200</v>
      </c>
      <c r="C214" s="33"/>
      <c r="D214" s="30"/>
      <c r="E214" s="64" t="s">
        <v>369</v>
      </c>
      <c r="F214" s="30" t="s">
        <v>372</v>
      </c>
      <c r="G214" s="34"/>
      <c r="H214" s="8"/>
      <c r="I214" s="5"/>
      <c r="J214" s="6"/>
      <c r="K214" s="7">
        <v>46209</v>
      </c>
      <c r="L214" s="5" t="s">
        <v>132</v>
      </c>
      <c r="M214" s="5" t="s">
        <v>131</v>
      </c>
      <c r="N214" s="35"/>
      <c r="O214" s="36"/>
      <c r="P214" s="37"/>
      <c r="Q214" s="38"/>
      <c r="R214" s="37"/>
      <c r="S214" s="32"/>
    </row>
    <row r="215" spans="2:19" s="31" customFormat="1" ht="19.5" customHeight="1" x14ac:dyDescent="0.4">
      <c r="B215" s="32">
        <f t="shared" si="5"/>
        <v>201</v>
      </c>
      <c r="C215" s="33"/>
      <c r="D215" s="30"/>
      <c r="E215" s="30" t="s">
        <v>357</v>
      </c>
      <c r="F215" s="30"/>
      <c r="G215" s="34"/>
      <c r="H215" s="8"/>
      <c r="I215" s="5"/>
      <c r="J215" s="6"/>
      <c r="K215" s="7"/>
      <c r="L215" s="5"/>
      <c r="M215" s="5"/>
      <c r="N215" s="35"/>
      <c r="O215" s="36"/>
      <c r="P215" s="37"/>
      <c r="Q215" s="38"/>
      <c r="R215" s="37"/>
      <c r="S215" s="32"/>
    </row>
    <row r="216" spans="2:19" s="31" customFormat="1" ht="19.5" customHeight="1" x14ac:dyDescent="0.4">
      <c r="B216" s="32">
        <f t="shared" ref="B216:B225" si="8">ROW()-14</f>
        <v>202</v>
      </c>
      <c r="C216" s="33"/>
      <c r="D216" s="30"/>
      <c r="E216" s="63" t="s">
        <v>165</v>
      </c>
      <c r="F216" s="30"/>
      <c r="G216" s="34"/>
      <c r="H216" s="8"/>
      <c r="I216" s="5"/>
      <c r="J216" s="6"/>
      <c r="K216" s="7"/>
      <c r="L216" s="5"/>
      <c r="M216" s="5"/>
      <c r="N216" s="35"/>
      <c r="O216" s="36"/>
      <c r="P216" s="37"/>
      <c r="Q216" s="38"/>
      <c r="R216" s="37"/>
      <c r="S216" s="32"/>
    </row>
    <row r="217" spans="2:19" s="31" customFormat="1" ht="19.5" customHeight="1" x14ac:dyDescent="0.4">
      <c r="B217" s="32">
        <f t="shared" si="8"/>
        <v>203</v>
      </c>
      <c r="C217" s="33"/>
      <c r="D217" s="30"/>
      <c r="E217" s="64" t="s">
        <v>159</v>
      </c>
      <c r="F217" s="30" t="s">
        <v>362</v>
      </c>
      <c r="G217" s="34"/>
      <c r="H217" s="8"/>
      <c r="I217" s="5"/>
      <c r="J217" s="6"/>
      <c r="K217" s="7">
        <v>46209</v>
      </c>
      <c r="L217" s="5" t="s">
        <v>132</v>
      </c>
      <c r="M217" s="5" t="s">
        <v>131</v>
      </c>
      <c r="N217" s="35"/>
      <c r="O217" s="36"/>
      <c r="P217" s="37"/>
      <c r="Q217" s="38"/>
      <c r="R217" s="37"/>
      <c r="S217" s="32"/>
    </row>
    <row r="218" spans="2:19" s="31" customFormat="1" ht="19.5" customHeight="1" x14ac:dyDescent="0.4">
      <c r="B218" s="32">
        <f t="shared" si="8"/>
        <v>204</v>
      </c>
      <c r="C218" s="33"/>
      <c r="D218" s="30"/>
      <c r="E218" s="64" t="s">
        <v>162</v>
      </c>
      <c r="F218" s="30" t="s">
        <v>362</v>
      </c>
      <c r="G218" s="34"/>
      <c r="H218" s="8"/>
      <c r="I218" s="5"/>
      <c r="J218" s="6"/>
      <c r="K218" s="7">
        <v>46209</v>
      </c>
      <c r="L218" s="5" t="s">
        <v>132</v>
      </c>
      <c r="M218" s="5" t="s">
        <v>131</v>
      </c>
      <c r="N218" s="35"/>
      <c r="O218" s="36"/>
      <c r="P218" s="37"/>
      <c r="Q218" s="38"/>
      <c r="R218" s="37"/>
      <c r="S218" s="32"/>
    </row>
    <row r="219" spans="2:19" s="31" customFormat="1" ht="19.5" customHeight="1" x14ac:dyDescent="0.4">
      <c r="B219" s="32">
        <f t="shared" si="8"/>
        <v>205</v>
      </c>
      <c r="C219" s="33"/>
      <c r="D219" s="30"/>
      <c r="E219" s="63" t="s">
        <v>363</v>
      </c>
      <c r="F219" s="30"/>
      <c r="G219" s="34"/>
      <c r="H219" s="8"/>
      <c r="I219" s="5"/>
      <c r="J219" s="6"/>
      <c r="K219" s="7"/>
      <c r="L219" s="5"/>
      <c r="M219" s="5"/>
      <c r="N219" s="35"/>
      <c r="O219" s="36"/>
      <c r="P219" s="37"/>
      <c r="Q219" s="38"/>
      <c r="R219" s="37"/>
      <c r="S219" s="32"/>
    </row>
    <row r="220" spans="2:19" s="31" customFormat="1" ht="19.5" customHeight="1" x14ac:dyDescent="0.4">
      <c r="B220" s="32">
        <f t="shared" si="8"/>
        <v>206</v>
      </c>
      <c r="C220" s="33"/>
      <c r="D220" s="30"/>
      <c r="E220" s="64" t="s">
        <v>364</v>
      </c>
      <c r="F220" s="30" t="s">
        <v>371</v>
      </c>
      <c r="G220" s="34"/>
      <c r="H220" s="8"/>
      <c r="I220" s="5"/>
      <c r="J220" s="6"/>
      <c r="K220" s="7">
        <v>46209</v>
      </c>
      <c r="L220" s="5" t="s">
        <v>132</v>
      </c>
      <c r="M220" s="5" t="s">
        <v>131</v>
      </c>
      <c r="N220" s="35"/>
      <c r="O220" s="36"/>
      <c r="P220" s="37"/>
      <c r="Q220" s="38"/>
      <c r="R220" s="37"/>
      <c r="S220" s="32"/>
    </row>
    <row r="221" spans="2:19" s="31" customFormat="1" ht="19.5" customHeight="1" x14ac:dyDescent="0.4">
      <c r="B221" s="32">
        <f t="shared" si="8"/>
        <v>207</v>
      </c>
      <c r="C221" s="33"/>
      <c r="D221" s="30"/>
      <c r="E221" s="64" t="s">
        <v>365</v>
      </c>
      <c r="F221" s="30" t="s">
        <v>371</v>
      </c>
      <c r="G221" s="34"/>
      <c r="H221" s="8"/>
      <c r="I221" s="5"/>
      <c r="J221" s="6"/>
      <c r="K221" s="7">
        <v>46209</v>
      </c>
      <c r="L221" s="5" t="s">
        <v>132</v>
      </c>
      <c r="M221" s="5" t="s">
        <v>131</v>
      </c>
      <c r="N221" s="35"/>
      <c r="O221" s="36"/>
      <c r="P221" s="37"/>
      <c r="Q221" s="38"/>
      <c r="R221" s="37"/>
      <c r="S221" s="32"/>
    </row>
    <row r="222" spans="2:19" s="31" customFormat="1" ht="19.5" customHeight="1" x14ac:dyDescent="0.4">
      <c r="B222" s="32">
        <f t="shared" si="8"/>
        <v>208</v>
      </c>
      <c r="C222" s="33"/>
      <c r="D222" s="30"/>
      <c r="E222" s="64" t="s">
        <v>366</v>
      </c>
      <c r="F222" s="30" t="s">
        <v>370</v>
      </c>
      <c r="G222" s="34"/>
      <c r="H222" s="8"/>
      <c r="I222" s="5"/>
      <c r="J222" s="6"/>
      <c r="K222" s="7">
        <v>46209</v>
      </c>
      <c r="L222" s="5" t="s">
        <v>132</v>
      </c>
      <c r="M222" s="5" t="s">
        <v>131</v>
      </c>
      <c r="N222" s="35"/>
      <c r="O222" s="36"/>
      <c r="P222" s="37"/>
      <c r="Q222" s="38"/>
      <c r="R222" s="37"/>
      <c r="S222" s="32"/>
    </row>
    <row r="223" spans="2:19" s="31" customFormat="1" ht="19.5" customHeight="1" x14ac:dyDescent="0.4">
      <c r="B223" s="32">
        <f t="shared" si="8"/>
        <v>209</v>
      </c>
      <c r="C223" s="33"/>
      <c r="D223" s="30"/>
      <c r="E223" s="64" t="s">
        <v>367</v>
      </c>
      <c r="F223" s="30" t="s">
        <v>370</v>
      </c>
      <c r="G223" s="34"/>
      <c r="H223" s="8"/>
      <c r="I223" s="5"/>
      <c r="J223" s="6"/>
      <c r="K223" s="7">
        <v>46209</v>
      </c>
      <c r="L223" s="5" t="s">
        <v>132</v>
      </c>
      <c r="M223" s="5" t="s">
        <v>131</v>
      </c>
      <c r="N223" s="35"/>
      <c r="O223" s="36"/>
      <c r="P223" s="37"/>
      <c r="Q223" s="38"/>
      <c r="R223" s="37"/>
      <c r="S223" s="32"/>
    </row>
    <row r="224" spans="2:19" s="31" customFormat="1" ht="19.5" customHeight="1" x14ac:dyDescent="0.4">
      <c r="B224" s="32">
        <f t="shared" si="8"/>
        <v>210</v>
      </c>
      <c r="C224" s="33"/>
      <c r="D224" s="30"/>
      <c r="E224" s="64" t="s">
        <v>368</v>
      </c>
      <c r="F224" s="30" t="s">
        <v>284</v>
      </c>
      <c r="G224" s="34"/>
      <c r="H224" s="8"/>
      <c r="I224" s="5"/>
      <c r="J224" s="6"/>
      <c r="K224" s="7">
        <v>46209</v>
      </c>
      <c r="L224" s="5" t="s">
        <v>132</v>
      </c>
      <c r="M224" s="5" t="s">
        <v>131</v>
      </c>
      <c r="N224" s="35"/>
      <c r="O224" s="36"/>
      <c r="P224" s="37"/>
      <c r="Q224" s="38"/>
      <c r="R224" s="37"/>
      <c r="S224" s="32"/>
    </row>
    <row r="225" spans="2:22" s="31" customFormat="1" ht="19.5" customHeight="1" x14ac:dyDescent="0.4">
      <c r="B225" s="32">
        <f t="shared" si="8"/>
        <v>211</v>
      </c>
      <c r="C225" s="33"/>
      <c r="D225" s="30"/>
      <c r="E225" s="64" t="s">
        <v>369</v>
      </c>
      <c r="F225" s="30" t="s">
        <v>372</v>
      </c>
      <c r="G225" s="34"/>
      <c r="H225" s="8"/>
      <c r="I225" s="5"/>
      <c r="J225" s="6"/>
      <c r="K225" s="7">
        <v>46209</v>
      </c>
      <c r="L225" s="5" t="s">
        <v>132</v>
      </c>
      <c r="M225" s="5" t="s">
        <v>131</v>
      </c>
      <c r="N225" s="35"/>
      <c r="O225" s="36"/>
      <c r="P225" s="37"/>
      <c r="Q225" s="38"/>
      <c r="R225" s="37"/>
      <c r="S225" s="32"/>
    </row>
    <row r="226" spans="2:22" s="60" customFormat="1" ht="19.5" customHeight="1" x14ac:dyDescent="0.4">
      <c r="B226" s="49">
        <f>ROW()-14</f>
        <v>212</v>
      </c>
      <c r="C226" s="50" t="s">
        <v>373</v>
      </c>
      <c r="D226" s="50"/>
      <c r="E226" s="50"/>
      <c r="F226" s="50"/>
      <c r="G226" s="51"/>
      <c r="H226" s="52"/>
      <c r="I226" s="53"/>
      <c r="J226" s="54"/>
      <c r="K226" s="55"/>
      <c r="L226" s="53"/>
      <c r="M226" s="53"/>
      <c r="N226" s="56"/>
      <c r="O226" s="57"/>
      <c r="P226" s="58"/>
      <c r="Q226" s="59"/>
      <c r="R226" s="58"/>
      <c r="S226" s="49"/>
      <c r="V226" s="61"/>
    </row>
    <row r="227" spans="2:22" s="31" customFormat="1" ht="19.5" customHeight="1" x14ac:dyDescent="0.4">
      <c r="B227" s="32">
        <f t="shared" ref="B227:B243" si="9">ROW()-14</f>
        <v>213</v>
      </c>
      <c r="C227" s="33"/>
      <c r="D227" s="30" t="s">
        <v>378</v>
      </c>
      <c r="E227" s="30" t="s">
        <v>94</v>
      </c>
      <c r="F227" s="30" t="s">
        <v>379</v>
      </c>
      <c r="G227" s="34"/>
      <c r="H227" s="8"/>
      <c r="I227" s="5"/>
      <c r="J227" s="6"/>
      <c r="K227" s="7">
        <v>46209</v>
      </c>
      <c r="L227" s="5" t="s">
        <v>132</v>
      </c>
      <c r="M227" s="5" t="s">
        <v>131</v>
      </c>
      <c r="N227" s="35"/>
      <c r="O227" s="36"/>
      <c r="P227" s="37"/>
      <c r="Q227" s="38"/>
      <c r="R227" s="37"/>
      <c r="S227" s="32"/>
    </row>
    <row r="228" spans="2:22" s="31" customFormat="1" ht="19.5" customHeight="1" x14ac:dyDescent="0.4">
      <c r="B228" s="32">
        <f t="shared" si="9"/>
        <v>214</v>
      </c>
      <c r="C228" s="33"/>
      <c r="D228" s="30"/>
      <c r="E228" s="63"/>
      <c r="F228" s="30" t="s">
        <v>408</v>
      </c>
      <c r="G228" s="34"/>
      <c r="H228" s="8"/>
      <c r="I228" s="5"/>
      <c r="J228" s="6"/>
      <c r="K228" s="7">
        <v>46209</v>
      </c>
      <c r="L228" s="5" t="s">
        <v>132</v>
      </c>
      <c r="M228" s="5" t="s">
        <v>131</v>
      </c>
      <c r="N228" s="35"/>
      <c r="O228" s="36"/>
      <c r="P228" s="37"/>
      <c r="Q228" s="38"/>
      <c r="R228" s="37"/>
      <c r="S228" s="32"/>
    </row>
    <row r="229" spans="2:22" s="31" customFormat="1" ht="19.5" customHeight="1" x14ac:dyDescent="0.4">
      <c r="B229" s="32">
        <f t="shared" si="9"/>
        <v>215</v>
      </c>
      <c r="C229" s="33"/>
      <c r="D229" s="30"/>
      <c r="E229" s="63" t="s">
        <v>375</v>
      </c>
      <c r="F229" s="30" t="str">
        <f>"申請テーブル."&amp;E229&amp;"であること"</f>
        <v>申請テーブル.申請者であること</v>
      </c>
      <c r="G229" s="34"/>
      <c r="H229" s="8"/>
      <c r="I229" s="5"/>
      <c r="J229" s="6"/>
      <c r="K229" s="7">
        <v>46209</v>
      </c>
      <c r="L229" s="5" t="s">
        <v>132</v>
      </c>
      <c r="M229" s="5" t="s">
        <v>131</v>
      </c>
      <c r="N229" s="35"/>
      <c r="O229" s="36"/>
      <c r="P229" s="37"/>
      <c r="Q229" s="38"/>
      <c r="R229" s="37"/>
      <c r="S229" s="32"/>
    </row>
    <row r="230" spans="2:22" s="31" customFormat="1" ht="19.5" customHeight="1" x14ac:dyDescent="0.4">
      <c r="B230" s="32">
        <f t="shared" si="9"/>
        <v>216</v>
      </c>
      <c r="C230" s="33"/>
      <c r="D230" s="30"/>
      <c r="E230" s="63" t="s">
        <v>96</v>
      </c>
      <c r="F230" s="30" t="str">
        <f t="shared" ref="F230:F234" si="10">"申請テーブル."&amp;E230&amp;"であること"</f>
        <v>申請テーブル.受付番号であること</v>
      </c>
      <c r="G230" s="34"/>
      <c r="H230" s="8"/>
      <c r="I230" s="5"/>
      <c r="J230" s="6"/>
      <c r="K230" s="7">
        <v>46209</v>
      </c>
      <c r="L230" s="5" t="s">
        <v>132</v>
      </c>
      <c r="M230" s="5" t="s">
        <v>131</v>
      </c>
      <c r="N230" s="35"/>
      <c r="O230" s="36"/>
      <c r="P230" s="37"/>
      <c r="Q230" s="38"/>
      <c r="R230" s="37"/>
      <c r="S230" s="32"/>
    </row>
    <row r="231" spans="2:22" s="31" customFormat="1" ht="19.5" customHeight="1" x14ac:dyDescent="0.4">
      <c r="B231" s="32">
        <f t="shared" si="9"/>
        <v>217</v>
      </c>
      <c r="C231" s="33"/>
      <c r="D231" s="30"/>
      <c r="E231" s="63" t="s">
        <v>97</v>
      </c>
      <c r="F231" s="30" t="str">
        <f t="shared" si="10"/>
        <v>申請テーブル.提出先企業名であること</v>
      </c>
      <c r="G231" s="34"/>
      <c r="H231" s="8"/>
      <c r="I231" s="5"/>
      <c r="J231" s="6"/>
      <c r="K231" s="7">
        <v>46209</v>
      </c>
      <c r="L231" s="5" t="s">
        <v>132</v>
      </c>
      <c r="M231" s="5" t="s">
        <v>131</v>
      </c>
      <c r="N231" s="35"/>
      <c r="O231" s="36"/>
      <c r="P231" s="37"/>
      <c r="Q231" s="38"/>
      <c r="R231" s="37"/>
      <c r="S231" s="32"/>
    </row>
    <row r="232" spans="2:22" s="31" customFormat="1" ht="19.5" customHeight="1" x14ac:dyDescent="0.4">
      <c r="B232" s="32">
        <f t="shared" si="9"/>
        <v>218</v>
      </c>
      <c r="C232" s="33"/>
      <c r="D232" s="30"/>
      <c r="E232" s="63" t="s">
        <v>98</v>
      </c>
      <c r="F232" s="30" t="str">
        <f t="shared" si="10"/>
        <v>申請テーブル.エンドユーザであること</v>
      </c>
      <c r="G232" s="34"/>
      <c r="H232" s="8"/>
      <c r="I232" s="5"/>
      <c r="J232" s="6"/>
      <c r="K232" s="7">
        <v>46209</v>
      </c>
      <c r="L232" s="5" t="s">
        <v>132</v>
      </c>
      <c r="M232" s="5" t="s">
        <v>131</v>
      </c>
      <c r="N232" s="35"/>
      <c r="O232" s="36"/>
      <c r="P232" s="37"/>
      <c r="Q232" s="38"/>
      <c r="R232" s="37"/>
      <c r="S232" s="32"/>
    </row>
    <row r="233" spans="2:22" s="31" customFormat="1" ht="19.5" customHeight="1" x14ac:dyDescent="0.4">
      <c r="B233" s="32">
        <f t="shared" si="9"/>
        <v>219</v>
      </c>
      <c r="C233" s="33"/>
      <c r="D233" s="30"/>
      <c r="E233" s="63" t="s">
        <v>102</v>
      </c>
      <c r="F233" s="30" t="str">
        <f t="shared" si="10"/>
        <v>申請テーブル.ステータスであること</v>
      </c>
      <c r="G233" s="34"/>
      <c r="H233" s="8"/>
      <c r="I233" s="5"/>
      <c r="J233" s="6"/>
      <c r="K233" s="7">
        <v>46209</v>
      </c>
      <c r="L233" s="5" t="s">
        <v>132</v>
      </c>
      <c r="M233" s="5" t="s">
        <v>131</v>
      </c>
      <c r="N233" s="35"/>
      <c r="O233" s="36"/>
      <c r="P233" s="37"/>
      <c r="Q233" s="38"/>
      <c r="R233" s="37"/>
      <c r="S233" s="32"/>
    </row>
    <row r="234" spans="2:22" s="31" customFormat="1" ht="19.5" customHeight="1" x14ac:dyDescent="0.4">
      <c r="B234" s="32">
        <f t="shared" si="9"/>
        <v>220</v>
      </c>
      <c r="C234" s="33"/>
      <c r="D234" s="30"/>
      <c r="E234" s="63" t="s">
        <v>380</v>
      </c>
      <c r="F234" s="30" t="str">
        <f t="shared" si="10"/>
        <v>申請テーブル.申請日時であること</v>
      </c>
      <c r="G234" s="34"/>
      <c r="H234" s="8"/>
      <c r="I234" s="5"/>
      <c r="J234" s="6"/>
      <c r="K234" s="7">
        <v>46209</v>
      </c>
      <c r="L234" s="5" t="s">
        <v>132</v>
      </c>
      <c r="M234" s="5" t="s">
        <v>131</v>
      </c>
      <c r="N234" s="35"/>
      <c r="O234" s="36"/>
      <c r="P234" s="37"/>
      <c r="Q234" s="38"/>
      <c r="R234" s="37"/>
      <c r="S234" s="32"/>
    </row>
    <row r="235" spans="2:22" s="31" customFormat="1" ht="19.5" customHeight="1" x14ac:dyDescent="0.4">
      <c r="B235" s="32">
        <f t="shared" si="9"/>
        <v>221</v>
      </c>
      <c r="C235" s="33"/>
      <c r="D235" s="30" t="s">
        <v>374</v>
      </c>
      <c r="E235" s="30" t="s">
        <v>410</v>
      </c>
      <c r="F235" s="30" t="s">
        <v>411</v>
      </c>
      <c r="G235" s="34"/>
      <c r="H235" s="8"/>
      <c r="I235" s="5"/>
      <c r="J235" s="6"/>
      <c r="K235" s="7">
        <v>46209</v>
      </c>
      <c r="L235" s="5" t="s">
        <v>132</v>
      </c>
      <c r="M235" s="5" t="s">
        <v>131</v>
      </c>
      <c r="N235" s="35"/>
      <c r="O235" s="36"/>
      <c r="P235" s="37"/>
      <c r="Q235" s="38"/>
      <c r="R235" s="37"/>
      <c r="S235" s="32"/>
    </row>
    <row r="236" spans="2:22" s="31" customFormat="1" ht="19.5" customHeight="1" x14ac:dyDescent="0.4">
      <c r="B236" s="32">
        <f t="shared" si="9"/>
        <v>222</v>
      </c>
      <c r="C236" s="33"/>
      <c r="D236" s="30"/>
      <c r="E236" s="30" t="s">
        <v>376</v>
      </c>
      <c r="F236" s="30" t="s">
        <v>381</v>
      </c>
      <c r="G236" s="34"/>
      <c r="H236" s="8"/>
      <c r="I236" s="5"/>
      <c r="J236" s="6"/>
      <c r="K236" s="7">
        <v>46209</v>
      </c>
      <c r="L236" s="5" t="s">
        <v>132</v>
      </c>
      <c r="M236" s="5" t="s">
        <v>131</v>
      </c>
      <c r="N236" s="35"/>
      <c r="O236" s="36"/>
      <c r="P236" s="37"/>
      <c r="Q236" s="38"/>
      <c r="R236" s="37"/>
      <c r="S236" s="32"/>
    </row>
    <row r="237" spans="2:22" s="31" customFormat="1" ht="19.5" customHeight="1" x14ac:dyDescent="0.4">
      <c r="B237" s="32">
        <f t="shared" si="9"/>
        <v>223</v>
      </c>
      <c r="C237" s="33"/>
      <c r="D237" s="30"/>
      <c r="E237" s="30" t="s">
        <v>377</v>
      </c>
      <c r="F237" s="30" t="s">
        <v>382</v>
      </c>
      <c r="G237" s="34"/>
      <c r="H237" s="8"/>
      <c r="I237" s="5"/>
      <c r="J237" s="6"/>
      <c r="K237" s="7">
        <v>46209</v>
      </c>
      <c r="L237" s="5" t="s">
        <v>132</v>
      </c>
      <c r="M237" s="5" t="s">
        <v>131</v>
      </c>
      <c r="N237" s="35"/>
      <c r="O237" s="36"/>
      <c r="P237" s="37"/>
      <c r="Q237" s="38"/>
      <c r="R237" s="37"/>
      <c r="S237" s="32"/>
    </row>
    <row r="238" spans="2:22" s="31" customFormat="1" ht="19.5" customHeight="1" x14ac:dyDescent="0.4">
      <c r="B238" s="32">
        <f t="shared" si="9"/>
        <v>224</v>
      </c>
      <c r="C238" s="33"/>
      <c r="D238" s="30" t="s">
        <v>383</v>
      </c>
      <c r="E238" s="30" t="s">
        <v>384</v>
      </c>
      <c r="F238" s="30" t="s">
        <v>385</v>
      </c>
      <c r="G238" s="34"/>
      <c r="H238" s="8"/>
      <c r="I238" s="5"/>
      <c r="J238" s="6"/>
      <c r="K238" s="7">
        <v>46209</v>
      </c>
      <c r="L238" s="5" t="s">
        <v>132</v>
      </c>
      <c r="M238" s="5" t="s">
        <v>131</v>
      </c>
      <c r="N238" s="35"/>
      <c r="O238" s="36"/>
      <c r="P238" s="37"/>
      <c r="Q238" s="38"/>
      <c r="R238" s="37"/>
      <c r="S238" s="32"/>
    </row>
    <row r="239" spans="2:22" s="31" customFormat="1" ht="19.5" customHeight="1" x14ac:dyDescent="0.4">
      <c r="B239" s="32">
        <f t="shared" si="9"/>
        <v>225</v>
      </c>
      <c r="C239" s="33"/>
      <c r="D239" s="30"/>
      <c r="E239" s="63" t="s">
        <v>195</v>
      </c>
      <c r="F239" s="30" t="s">
        <v>386</v>
      </c>
      <c r="G239" s="34"/>
      <c r="H239" s="8"/>
      <c r="I239" s="5"/>
      <c r="J239" s="6"/>
      <c r="K239" s="7">
        <v>46209</v>
      </c>
      <c r="L239" s="5" t="s">
        <v>132</v>
      </c>
      <c r="M239" s="5" t="s">
        <v>131</v>
      </c>
      <c r="N239" s="35"/>
      <c r="O239" s="36"/>
      <c r="P239" s="37"/>
      <c r="Q239" s="38"/>
      <c r="R239" s="37"/>
      <c r="S239" s="32"/>
    </row>
    <row r="240" spans="2:22" s="31" customFormat="1" ht="19.5" customHeight="1" x14ac:dyDescent="0.4">
      <c r="B240" s="32">
        <f t="shared" si="9"/>
        <v>226</v>
      </c>
      <c r="C240" s="33"/>
      <c r="D240" s="30"/>
      <c r="E240" s="63" t="s">
        <v>297</v>
      </c>
      <c r="F240" s="30" t="s">
        <v>387</v>
      </c>
      <c r="G240" s="34"/>
      <c r="H240" s="8"/>
      <c r="I240" s="5"/>
      <c r="J240" s="6"/>
      <c r="K240" s="7">
        <v>46209</v>
      </c>
      <c r="L240" s="5" t="s">
        <v>132</v>
      </c>
      <c r="M240" s="5" t="s">
        <v>131</v>
      </c>
      <c r="N240" s="35"/>
      <c r="O240" s="36"/>
      <c r="P240" s="37"/>
      <c r="Q240" s="38"/>
      <c r="R240" s="37"/>
      <c r="S240" s="32"/>
    </row>
    <row r="241" spans="2:19" s="31" customFormat="1" ht="19.5" customHeight="1" x14ac:dyDescent="0.4">
      <c r="B241" s="32">
        <f t="shared" si="9"/>
        <v>227</v>
      </c>
      <c r="C241" s="33"/>
      <c r="D241" s="30"/>
      <c r="E241" s="30" t="s">
        <v>388</v>
      </c>
      <c r="F241" s="30" t="s">
        <v>389</v>
      </c>
      <c r="G241" s="34"/>
      <c r="H241" s="8"/>
      <c r="I241" s="5"/>
      <c r="J241" s="6"/>
      <c r="K241" s="7">
        <v>46209</v>
      </c>
      <c r="L241" s="5" t="s">
        <v>132</v>
      </c>
      <c r="M241" s="5" t="s">
        <v>131</v>
      </c>
      <c r="N241" s="35"/>
      <c r="O241" s="36"/>
      <c r="P241" s="37"/>
      <c r="Q241" s="38"/>
      <c r="R241" s="37"/>
      <c r="S241" s="32"/>
    </row>
    <row r="242" spans="2:19" s="31" customFormat="1" ht="19.5" customHeight="1" x14ac:dyDescent="0.4">
      <c r="B242" s="32">
        <f t="shared" si="9"/>
        <v>228</v>
      </c>
      <c r="C242" s="33"/>
      <c r="D242" s="30" t="s">
        <v>390</v>
      </c>
      <c r="E242" s="30" t="s">
        <v>94</v>
      </c>
      <c r="F242" s="30" t="s">
        <v>392</v>
      </c>
      <c r="G242" s="34"/>
      <c r="H242" s="8"/>
      <c r="I242" s="5"/>
      <c r="J242" s="6"/>
      <c r="K242" s="7">
        <v>46209</v>
      </c>
      <c r="L242" s="5" t="s">
        <v>132</v>
      </c>
      <c r="M242" s="5" t="s">
        <v>131</v>
      </c>
      <c r="N242" s="35"/>
      <c r="O242" s="36"/>
      <c r="P242" s="37"/>
      <c r="Q242" s="38"/>
      <c r="R242" s="37"/>
      <c r="S242" s="32"/>
    </row>
    <row r="243" spans="2:19" s="31" customFormat="1" ht="19.5" customHeight="1" x14ac:dyDescent="0.4">
      <c r="B243" s="32">
        <f t="shared" si="9"/>
        <v>229</v>
      </c>
      <c r="C243" s="33"/>
      <c r="D243" s="30"/>
      <c r="E243" s="64"/>
      <c r="F243" s="30" t="s">
        <v>391</v>
      </c>
      <c r="G243" s="34"/>
      <c r="H243" s="8"/>
      <c r="I243" s="5"/>
      <c r="J243" s="6"/>
      <c r="K243" s="7">
        <v>46209</v>
      </c>
      <c r="L243" s="5" t="s">
        <v>132</v>
      </c>
      <c r="M243" s="5" t="s">
        <v>131</v>
      </c>
      <c r="N243" s="35"/>
      <c r="O243" s="36"/>
      <c r="P243" s="37"/>
      <c r="Q243" s="38"/>
      <c r="R243" s="37"/>
      <c r="S243" s="32"/>
    </row>
  </sheetData>
  <phoneticPr fontId="2"/>
  <dataValidations disablePrompts="1" count="4">
    <dataValidation type="list" allowBlank="1" showInputMessage="1" showErrorMessage="1" sqref="O15:O243" xr:uid="{00000000-0002-0000-0300-000001000000}">
      <formula1>$V$2:$V$15</formula1>
    </dataValidation>
    <dataValidation type="list" allowBlank="1" showInputMessage="1" showErrorMessage="1" sqref="M15:M243" xr:uid="{00000000-0002-0000-0300-000003000000}">
      <formula1>"〇,×"</formula1>
    </dataValidation>
    <dataValidation type="list" allowBlank="1" showInputMessage="1" showErrorMessage="1" sqref="Q15:Q243" xr:uid="{00000000-0002-0000-0300-000002000000}">
      <formula1>"した,する,しない"</formula1>
    </dataValidation>
    <dataValidation type="list" allowBlank="1" showInputMessage="1" showErrorMessage="1" sqref="I15:I243" xr:uid="{00000000-0002-0000-0300-000000000000}">
      <formula1>"正常,異常"</formula1>
    </dataValidation>
  </dataValidations>
  <hyperlinks>
    <hyperlink ref="F184" r:id="rId1" xr:uid="{12AEC9E8-7FF5-4ACA-9455-8D29BA4906C8}"/>
  </hyperlinks>
  <pageMargins left="0.23622047244094491" right="0.23622047244094491" top="0.74803149606299213" bottom="0.74803149606299213" header="0.31496062992125984" footer="0.31496062992125984"/>
  <pageSetup paperSize="9" scale="34" fitToHeight="0" orientation="portrait" horizontalDpi="4294967293" r:id="rId2"/>
  <headerFooter>
    <oddHeader>&amp;L&amp;F&amp;R&amp;A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F050-A389-4FC5-8D72-2118F9A28D24}">
  <dimension ref="A1:D1187"/>
  <sheetViews>
    <sheetView topLeftCell="A1165" workbookViewId="0">
      <selection activeCell="A1188" sqref="A1188"/>
    </sheetView>
  </sheetViews>
  <sheetFormatPr defaultColWidth="2.625" defaultRowHeight="13.5" x14ac:dyDescent="0.4"/>
  <cols>
    <col min="1" max="1" width="7.875" style="48" bestFit="1" customWidth="1"/>
    <col min="2" max="2" width="15.25" style="48" customWidth="1"/>
    <col min="3" max="3" width="15.375" style="48" customWidth="1"/>
    <col min="4" max="4" width="29.375" style="48" bestFit="1" customWidth="1"/>
    <col min="5" max="16384" width="2.625" style="48"/>
  </cols>
  <sheetData>
    <row r="1" spans="1:1" x14ac:dyDescent="0.4">
      <c r="A1" s="48" t="s">
        <v>130</v>
      </c>
    </row>
    <row r="9" spans="1:1" x14ac:dyDescent="0.4">
      <c r="A9" s="48" t="s">
        <v>133</v>
      </c>
    </row>
    <row r="25" spans="1:2" x14ac:dyDescent="0.4">
      <c r="A25" s="48">
        <v>6</v>
      </c>
      <c r="B25" s="48" t="s">
        <v>134</v>
      </c>
    </row>
    <row r="27" spans="1:2" x14ac:dyDescent="0.4">
      <c r="A27" s="48">
        <v>7</v>
      </c>
    </row>
    <row r="31" spans="1:2" x14ac:dyDescent="0.4">
      <c r="A31" s="48">
        <v>8</v>
      </c>
    </row>
    <row r="32" spans="1:2" x14ac:dyDescent="0.4">
      <c r="B32" s="48" t="s">
        <v>135</v>
      </c>
    </row>
    <row r="47" spans="1:1" x14ac:dyDescent="0.4">
      <c r="A47" s="48" t="s">
        <v>136</v>
      </c>
    </row>
    <row r="78" spans="1:2" x14ac:dyDescent="0.4">
      <c r="A78" s="48">
        <v>14</v>
      </c>
    </row>
    <row r="79" spans="1:2" x14ac:dyDescent="0.4">
      <c r="B79" s="48" t="s">
        <v>137</v>
      </c>
    </row>
    <row r="84" spans="1:2" x14ac:dyDescent="0.4">
      <c r="B84" s="48" t="s">
        <v>138</v>
      </c>
    </row>
    <row r="91" spans="1:2" x14ac:dyDescent="0.4">
      <c r="A91" s="48">
        <v>16</v>
      </c>
    </row>
    <row r="103" spans="1:1" x14ac:dyDescent="0.4">
      <c r="A103" s="48">
        <v>17</v>
      </c>
    </row>
    <row r="112" spans="1:1" x14ac:dyDescent="0.4">
      <c r="A112" s="48">
        <v>18</v>
      </c>
    </row>
    <row r="125" spans="1:1" x14ac:dyDescent="0.4">
      <c r="A125" s="48">
        <v>19</v>
      </c>
    </row>
    <row r="137" spans="1:1" x14ac:dyDescent="0.4">
      <c r="A137" s="48" t="s">
        <v>139</v>
      </c>
    </row>
    <row r="172" spans="1:1" ht="12" customHeight="1" x14ac:dyDescent="0.4"/>
    <row r="173" spans="1:1" x14ac:dyDescent="0.4">
      <c r="A173" s="48">
        <v>26</v>
      </c>
    </row>
    <row r="190" spans="1:1" x14ac:dyDescent="0.4">
      <c r="A190" s="48">
        <v>27</v>
      </c>
    </row>
    <row r="203" spans="1:1" x14ac:dyDescent="0.4">
      <c r="A203" s="48" t="s">
        <v>142</v>
      </c>
    </row>
    <row r="226" spans="1:2" x14ac:dyDescent="0.4">
      <c r="A226" s="48">
        <v>40</v>
      </c>
    </row>
    <row r="230" spans="1:2" x14ac:dyDescent="0.4">
      <c r="A230" s="48">
        <v>41</v>
      </c>
      <c r="B230" s="48" t="s">
        <v>134</v>
      </c>
    </row>
    <row r="232" spans="1:2" x14ac:dyDescent="0.4">
      <c r="A232" s="48" t="s">
        <v>163</v>
      </c>
    </row>
    <row r="278" spans="1:1" x14ac:dyDescent="0.4">
      <c r="A278" s="48">
        <v>55</v>
      </c>
    </row>
    <row r="286" spans="1:1" x14ac:dyDescent="0.4">
      <c r="A286" s="48">
        <v>58</v>
      </c>
    </row>
    <row r="296" spans="1:2" x14ac:dyDescent="0.4">
      <c r="A296" s="48">
        <v>59</v>
      </c>
      <c r="B296" s="48" t="s">
        <v>182</v>
      </c>
    </row>
    <row r="298" spans="1:2" x14ac:dyDescent="0.4">
      <c r="A298" s="48">
        <v>61</v>
      </c>
      <c r="B298" s="48" t="s">
        <v>182</v>
      </c>
    </row>
    <row r="300" spans="1:2" x14ac:dyDescent="0.4">
      <c r="A300" s="48">
        <v>64</v>
      </c>
    </row>
    <row r="322" spans="1:1" x14ac:dyDescent="0.4">
      <c r="A322" s="48">
        <v>64</v>
      </c>
    </row>
    <row r="343" spans="1:1" x14ac:dyDescent="0.4">
      <c r="A343" s="48">
        <v>65</v>
      </c>
    </row>
    <row r="362" spans="1:1" x14ac:dyDescent="0.4">
      <c r="A362" s="48">
        <v>66</v>
      </c>
    </row>
    <row r="382" spans="1:1" x14ac:dyDescent="0.4">
      <c r="A382" s="48">
        <v>67</v>
      </c>
    </row>
    <row r="409" spans="1:1" x14ac:dyDescent="0.4">
      <c r="A409" s="48">
        <v>68</v>
      </c>
    </row>
    <row r="437" spans="1:1" x14ac:dyDescent="0.4">
      <c r="A437" s="48">
        <v>70</v>
      </c>
    </row>
    <row r="474" spans="1:2" x14ac:dyDescent="0.4">
      <c r="A474" s="48">
        <v>71</v>
      </c>
      <c r="B474" s="48" t="s">
        <v>134</v>
      </c>
    </row>
    <row r="476" spans="1:2" x14ac:dyDescent="0.4">
      <c r="A476" s="48" t="s">
        <v>232</v>
      </c>
    </row>
    <row r="480" spans="1:2" x14ac:dyDescent="0.4">
      <c r="A480" s="48" t="s">
        <v>233</v>
      </c>
    </row>
    <row r="497" spans="1:1" x14ac:dyDescent="0.4">
      <c r="A497" s="48" t="s">
        <v>234</v>
      </c>
    </row>
    <row r="506" spans="1:1" x14ac:dyDescent="0.4">
      <c r="A506" s="48">
        <v>82</v>
      </c>
    </row>
    <row r="519" spans="1:1" x14ac:dyDescent="0.4">
      <c r="A519" s="48" t="s">
        <v>235</v>
      </c>
    </row>
    <row r="533" spans="1:1" x14ac:dyDescent="0.4">
      <c r="A533" s="48">
        <v>89</v>
      </c>
    </row>
    <row r="560" spans="1:1" x14ac:dyDescent="0.4">
      <c r="A560" s="48" t="s">
        <v>236</v>
      </c>
    </row>
    <row r="561" spans="2:2" x14ac:dyDescent="0.4">
      <c r="B561" s="48" t="s">
        <v>239</v>
      </c>
    </row>
    <row r="573" spans="2:2" x14ac:dyDescent="0.4">
      <c r="B573" s="48" t="s">
        <v>240</v>
      </c>
    </row>
    <row r="585" spans="1:1" x14ac:dyDescent="0.4">
      <c r="A585" s="66">
        <v>100102</v>
      </c>
    </row>
    <row r="597" spans="1:1" x14ac:dyDescent="0.4">
      <c r="A597" s="66">
        <v>103104</v>
      </c>
    </row>
    <row r="602" spans="1:1" x14ac:dyDescent="0.4">
      <c r="A602" s="66">
        <v>106107</v>
      </c>
    </row>
    <row r="609" spans="1:1" x14ac:dyDescent="0.4">
      <c r="A609" s="66">
        <v>109110</v>
      </c>
    </row>
    <row r="614" spans="1:1" x14ac:dyDescent="0.4">
      <c r="A614" s="66">
        <v>112113</v>
      </c>
    </row>
    <row r="628" spans="1:1" x14ac:dyDescent="0.4">
      <c r="A628" s="66">
        <v>117118</v>
      </c>
    </row>
    <row r="635" spans="1:1" x14ac:dyDescent="0.4">
      <c r="A635" s="48">
        <v>119</v>
      </c>
    </row>
    <row r="642" spans="1:1" x14ac:dyDescent="0.4">
      <c r="A642" s="48">
        <v>120</v>
      </c>
    </row>
    <row r="649" spans="1:1" x14ac:dyDescent="0.4">
      <c r="A649" s="48">
        <v>121</v>
      </c>
    </row>
    <row r="656" spans="1:1" x14ac:dyDescent="0.4">
      <c r="A656" s="48" t="s">
        <v>243</v>
      </c>
    </row>
    <row r="667" spans="1:1" x14ac:dyDescent="0.4">
      <c r="A667" s="48" t="s">
        <v>286</v>
      </c>
    </row>
    <row r="677" spans="1:4" x14ac:dyDescent="0.4">
      <c r="A677" s="68" t="s">
        <v>345</v>
      </c>
      <c r="B677" s="68"/>
      <c r="C677" s="68"/>
      <c r="D677" s="68"/>
    </row>
    <row r="678" spans="1:4" x14ac:dyDescent="0.4">
      <c r="A678" s="68"/>
      <c r="B678" s="68" t="s">
        <v>346</v>
      </c>
      <c r="C678" s="68"/>
      <c r="D678" s="68"/>
    </row>
    <row r="679" spans="1:4" ht="15.75" x14ac:dyDescent="0.4">
      <c r="A679" s="68"/>
      <c r="B679" s="69" t="s">
        <v>300</v>
      </c>
      <c r="C679" s="69" t="s">
        <v>312</v>
      </c>
      <c r="D679" s="70">
        <v>162</v>
      </c>
    </row>
    <row r="680" spans="1:4" ht="15.75" x14ac:dyDescent="0.4">
      <c r="A680" s="68"/>
      <c r="B680" s="69" t="s">
        <v>252</v>
      </c>
      <c r="C680" s="69" t="s">
        <v>313</v>
      </c>
      <c r="D680" s="71" t="s">
        <v>334</v>
      </c>
    </row>
    <row r="681" spans="1:4" ht="15.75" x14ac:dyDescent="0.4">
      <c r="A681" s="68"/>
      <c r="B681" s="69" t="s">
        <v>253</v>
      </c>
      <c r="C681" s="69" t="s">
        <v>314</v>
      </c>
      <c r="D681" s="71" t="s">
        <v>335</v>
      </c>
    </row>
    <row r="682" spans="1:4" ht="15.75" x14ac:dyDescent="0.4">
      <c r="A682" s="68"/>
      <c r="B682" s="69" t="s">
        <v>301</v>
      </c>
      <c r="C682" s="69" t="s">
        <v>315</v>
      </c>
      <c r="D682" s="71" t="s">
        <v>336</v>
      </c>
    </row>
    <row r="683" spans="1:4" ht="15.75" x14ac:dyDescent="0.4">
      <c r="A683" s="68"/>
      <c r="B683" s="69" t="s">
        <v>302</v>
      </c>
      <c r="C683" s="69" t="s">
        <v>316</v>
      </c>
      <c r="D683" s="71" t="s">
        <v>337</v>
      </c>
    </row>
    <row r="684" spans="1:4" ht="15.75" x14ac:dyDescent="0.4">
      <c r="A684" s="68"/>
      <c r="B684" s="69" t="s">
        <v>256</v>
      </c>
      <c r="C684" s="69" t="s">
        <v>317</v>
      </c>
      <c r="D684" s="71" t="s">
        <v>338</v>
      </c>
    </row>
    <row r="685" spans="1:4" ht="15.75" x14ac:dyDescent="0.4">
      <c r="A685" s="68"/>
      <c r="B685" s="69" t="s">
        <v>257</v>
      </c>
      <c r="C685" s="69" t="s">
        <v>318</v>
      </c>
      <c r="D685" s="72" t="b">
        <v>1</v>
      </c>
    </row>
    <row r="686" spans="1:4" ht="15.75" x14ac:dyDescent="0.4">
      <c r="A686" s="68"/>
      <c r="B686" s="69" t="s">
        <v>303</v>
      </c>
      <c r="C686" s="69" t="s">
        <v>319</v>
      </c>
      <c r="D686" s="72" t="b">
        <v>1</v>
      </c>
    </row>
    <row r="687" spans="1:4" ht="31.5" x14ac:dyDescent="0.4">
      <c r="A687" s="68"/>
      <c r="B687" s="69" t="s">
        <v>259</v>
      </c>
      <c r="C687" s="69" t="s">
        <v>320</v>
      </c>
      <c r="D687" s="72" t="b">
        <v>0</v>
      </c>
    </row>
    <row r="688" spans="1:4" ht="15.75" x14ac:dyDescent="0.4">
      <c r="A688" s="68"/>
      <c r="B688" s="69" t="s">
        <v>304</v>
      </c>
      <c r="C688" s="69" t="s">
        <v>321</v>
      </c>
      <c r="D688" s="72" t="b">
        <v>0</v>
      </c>
    </row>
    <row r="689" spans="1:4" ht="15.75" x14ac:dyDescent="0.4">
      <c r="A689" s="68"/>
      <c r="B689" s="69" t="s">
        <v>261</v>
      </c>
      <c r="C689" s="69" t="s">
        <v>322</v>
      </c>
      <c r="D689" s="72" t="b">
        <v>1</v>
      </c>
    </row>
    <row r="690" spans="1:4" ht="15.75" x14ac:dyDescent="0.4">
      <c r="A690" s="68"/>
      <c r="B690" s="69" t="s">
        <v>262</v>
      </c>
      <c r="C690" s="69" t="s">
        <v>323</v>
      </c>
      <c r="D690" s="72" t="b">
        <v>0</v>
      </c>
    </row>
    <row r="691" spans="1:4" ht="15.75" x14ac:dyDescent="0.4">
      <c r="A691" s="68"/>
      <c r="B691" s="69" t="s">
        <v>305</v>
      </c>
      <c r="C691" s="69" t="s">
        <v>324</v>
      </c>
      <c r="D691" s="72" t="b">
        <v>0</v>
      </c>
    </row>
    <row r="692" spans="1:4" ht="15.75" x14ac:dyDescent="0.4">
      <c r="A692" s="68"/>
      <c r="B692" s="69" t="s">
        <v>306</v>
      </c>
      <c r="C692" s="69" t="s">
        <v>325</v>
      </c>
      <c r="D692" s="72" t="b">
        <v>1</v>
      </c>
    </row>
    <row r="693" spans="1:4" ht="15.75" x14ac:dyDescent="0.4">
      <c r="A693" s="68"/>
      <c r="B693" s="69" t="s">
        <v>265</v>
      </c>
      <c r="C693" s="69" t="s">
        <v>326</v>
      </c>
      <c r="D693" s="73">
        <v>46209.494695081019</v>
      </c>
    </row>
    <row r="694" spans="1:4" ht="15.75" x14ac:dyDescent="0.4">
      <c r="A694" s="68"/>
      <c r="B694" s="69" t="s">
        <v>266</v>
      </c>
      <c r="C694" s="69" t="s">
        <v>327</v>
      </c>
      <c r="D694" s="74" t="s">
        <v>339</v>
      </c>
    </row>
    <row r="695" spans="1:4" ht="15.75" x14ac:dyDescent="0.4">
      <c r="A695" s="68"/>
      <c r="B695" s="69" t="s">
        <v>267</v>
      </c>
      <c r="C695" s="69" t="s">
        <v>328</v>
      </c>
      <c r="D695" s="74" t="s">
        <v>339</v>
      </c>
    </row>
    <row r="696" spans="1:4" ht="31.5" x14ac:dyDescent="0.4">
      <c r="A696" s="68"/>
      <c r="B696" s="69" t="s">
        <v>307</v>
      </c>
      <c r="C696" s="69" t="s">
        <v>329</v>
      </c>
      <c r="D696" s="74" t="s">
        <v>339</v>
      </c>
    </row>
    <row r="697" spans="1:4" ht="31.5" x14ac:dyDescent="0.4">
      <c r="A697" s="68"/>
      <c r="B697" s="69" t="s">
        <v>308</v>
      </c>
      <c r="C697" s="69" t="s">
        <v>330</v>
      </c>
      <c r="D697" s="74" t="s">
        <v>339</v>
      </c>
    </row>
    <row r="698" spans="1:4" ht="31.5" x14ac:dyDescent="0.4">
      <c r="A698" s="68"/>
      <c r="B698" s="69" t="s">
        <v>309</v>
      </c>
      <c r="C698" s="69" t="s">
        <v>331</v>
      </c>
      <c r="D698" s="74" t="s">
        <v>339</v>
      </c>
    </row>
    <row r="699" spans="1:4" ht="15.75" x14ac:dyDescent="0.4">
      <c r="A699" s="68"/>
      <c r="B699" s="69" t="s">
        <v>310</v>
      </c>
      <c r="C699" s="69" t="s">
        <v>332</v>
      </c>
      <c r="D699" s="71" t="s">
        <v>340</v>
      </c>
    </row>
    <row r="700" spans="1:4" ht="15.75" x14ac:dyDescent="0.4">
      <c r="A700" s="68"/>
      <c r="B700" s="69" t="s">
        <v>311</v>
      </c>
      <c r="C700" s="69" t="s">
        <v>333</v>
      </c>
      <c r="D700" s="74" t="s">
        <v>339</v>
      </c>
    </row>
    <row r="702" spans="1:4" x14ac:dyDescent="0.4">
      <c r="B702" s="48" t="s">
        <v>347</v>
      </c>
    </row>
    <row r="703" spans="1:4" ht="15.75" x14ac:dyDescent="0.4">
      <c r="B703" s="69" t="s">
        <v>278</v>
      </c>
      <c r="C703" s="69" t="s">
        <v>312</v>
      </c>
      <c r="D703" s="75">
        <v>320</v>
      </c>
    </row>
    <row r="704" spans="1:4" ht="15.75" x14ac:dyDescent="0.4">
      <c r="B704" s="69" t="s">
        <v>251</v>
      </c>
      <c r="C704" s="69" t="s">
        <v>341</v>
      </c>
      <c r="D704" s="75">
        <v>162</v>
      </c>
    </row>
    <row r="705" spans="1:4" ht="15.75" x14ac:dyDescent="0.4">
      <c r="B705" s="69" t="s">
        <v>121</v>
      </c>
      <c r="C705" s="69" t="s">
        <v>342</v>
      </c>
      <c r="D705" s="76" t="s">
        <v>349</v>
      </c>
    </row>
    <row r="706" spans="1:4" ht="15.75" x14ac:dyDescent="0.4">
      <c r="B706" s="69" t="s">
        <v>120</v>
      </c>
      <c r="C706" s="69" t="s">
        <v>343</v>
      </c>
      <c r="D706" s="76" t="s">
        <v>344</v>
      </c>
    </row>
    <row r="708" spans="1:4" x14ac:dyDescent="0.4">
      <c r="A708" s="48" t="s">
        <v>350</v>
      </c>
    </row>
    <row r="741" spans="1:1" x14ac:dyDescent="0.4">
      <c r="A741" s="48" t="s">
        <v>352</v>
      </c>
    </row>
    <row r="792" spans="1:1" x14ac:dyDescent="0.4">
      <c r="A792" s="66">
        <v>179180</v>
      </c>
    </row>
    <row r="827" spans="1:1" x14ac:dyDescent="0.4">
      <c r="A827" s="66">
        <v>182183</v>
      </c>
    </row>
    <row r="862" spans="1:1" x14ac:dyDescent="0.4">
      <c r="A862" s="66">
        <v>185186</v>
      </c>
    </row>
    <row r="894" spans="1:1" x14ac:dyDescent="0.4">
      <c r="A894" s="66">
        <v>188189</v>
      </c>
    </row>
    <row r="923" spans="1:1" x14ac:dyDescent="0.4">
      <c r="A923" s="48">
        <v>192</v>
      </c>
    </row>
    <row r="946" spans="1:1" x14ac:dyDescent="0.4">
      <c r="A946" s="48">
        <v>193</v>
      </c>
    </row>
    <row r="984" spans="1:4" x14ac:dyDescent="0.4">
      <c r="A984" s="48" t="s">
        <v>404</v>
      </c>
    </row>
    <row r="985" spans="1:4" ht="15.75" x14ac:dyDescent="0.4">
      <c r="B985" s="69" t="s">
        <v>278</v>
      </c>
      <c r="C985" s="69" t="s">
        <v>312</v>
      </c>
      <c r="D985" s="75">
        <v>1</v>
      </c>
    </row>
    <row r="986" spans="1:4" ht="31.5" x14ac:dyDescent="0.4">
      <c r="B986" s="69" t="s">
        <v>364</v>
      </c>
      <c r="C986" s="69" t="s">
        <v>393</v>
      </c>
      <c r="D986" s="76" t="s">
        <v>399</v>
      </c>
    </row>
    <row r="987" spans="1:4" ht="31.5" x14ac:dyDescent="0.4">
      <c r="B987" s="69" t="s">
        <v>365</v>
      </c>
      <c r="C987" s="69" t="s">
        <v>394</v>
      </c>
      <c r="D987" s="76" t="s">
        <v>400</v>
      </c>
    </row>
    <row r="988" spans="1:4" ht="31.5" x14ac:dyDescent="0.4">
      <c r="B988" s="69" t="s">
        <v>366</v>
      </c>
      <c r="C988" s="69" t="s">
        <v>395</v>
      </c>
      <c r="D988" s="76" t="s">
        <v>401</v>
      </c>
    </row>
    <row r="989" spans="1:4" ht="31.5" x14ac:dyDescent="0.4">
      <c r="B989" s="69" t="s">
        <v>367</v>
      </c>
      <c r="C989" s="69" t="s">
        <v>396</v>
      </c>
      <c r="D989" s="76" t="s">
        <v>402</v>
      </c>
    </row>
    <row r="990" spans="1:4" ht="15.75" x14ac:dyDescent="0.4">
      <c r="B990" s="69" t="s">
        <v>368</v>
      </c>
      <c r="C990" s="69" t="s">
        <v>397</v>
      </c>
      <c r="D990" s="77">
        <v>46209.747610127313</v>
      </c>
    </row>
    <row r="991" spans="1:4" ht="31.5" x14ac:dyDescent="0.4">
      <c r="B991" s="69" t="s">
        <v>369</v>
      </c>
      <c r="C991" s="69" t="s">
        <v>398</v>
      </c>
      <c r="D991" s="76" t="s">
        <v>403</v>
      </c>
    </row>
    <row r="993" spans="1:4" x14ac:dyDescent="0.4">
      <c r="A993" s="48">
        <v>203</v>
      </c>
    </row>
    <row r="998" spans="1:4" x14ac:dyDescent="0.4">
      <c r="A998" s="48">
        <v>204</v>
      </c>
    </row>
    <row r="1003" spans="1:4" x14ac:dyDescent="0.4">
      <c r="A1003" s="48" t="s">
        <v>407</v>
      </c>
    </row>
    <row r="1004" spans="1:4" ht="15.75" x14ac:dyDescent="0.4">
      <c r="B1004" s="69" t="s">
        <v>278</v>
      </c>
      <c r="C1004" s="69" t="s">
        <v>312</v>
      </c>
      <c r="D1004" s="75">
        <v>1</v>
      </c>
    </row>
    <row r="1005" spans="1:4" ht="31.5" x14ac:dyDescent="0.4">
      <c r="B1005" s="69" t="s">
        <v>364</v>
      </c>
      <c r="C1005" s="69" t="s">
        <v>393</v>
      </c>
      <c r="D1005" s="76" t="s">
        <v>399</v>
      </c>
    </row>
    <row r="1006" spans="1:4" ht="31.5" x14ac:dyDescent="0.4">
      <c r="B1006" s="69" t="s">
        <v>365</v>
      </c>
      <c r="C1006" s="69" t="s">
        <v>394</v>
      </c>
      <c r="D1006" s="76" t="s">
        <v>400</v>
      </c>
    </row>
    <row r="1007" spans="1:4" ht="31.5" x14ac:dyDescent="0.4">
      <c r="B1007" s="69" t="s">
        <v>366</v>
      </c>
      <c r="C1007" s="69" t="s">
        <v>395</v>
      </c>
      <c r="D1007" s="76" t="s">
        <v>405</v>
      </c>
    </row>
    <row r="1008" spans="1:4" ht="31.5" x14ac:dyDescent="0.4">
      <c r="B1008" s="69" t="s">
        <v>367</v>
      </c>
      <c r="C1008" s="69" t="s">
        <v>396</v>
      </c>
      <c r="D1008" s="76" t="s">
        <v>406</v>
      </c>
    </row>
    <row r="1009" spans="1:4" ht="15.75" x14ac:dyDescent="0.4">
      <c r="B1009" s="69" t="s">
        <v>368</v>
      </c>
      <c r="C1009" s="69" t="s">
        <v>397</v>
      </c>
      <c r="D1009" s="77">
        <v>46209.749071377315</v>
      </c>
    </row>
    <row r="1010" spans="1:4" ht="31.5" x14ac:dyDescent="0.4">
      <c r="B1010" s="69" t="s">
        <v>369</v>
      </c>
      <c r="C1010" s="69" t="s">
        <v>398</v>
      </c>
      <c r="D1010" s="76" t="s">
        <v>403</v>
      </c>
    </row>
    <row r="1012" spans="1:4" x14ac:dyDescent="0.4">
      <c r="A1012" s="66">
        <v>213214</v>
      </c>
    </row>
    <row r="1041" spans="1:1" x14ac:dyDescent="0.4">
      <c r="A1041" s="48" t="s">
        <v>409</v>
      </c>
    </row>
    <row r="1061" spans="1:1" x14ac:dyDescent="0.4">
      <c r="A1061" s="48">
        <v>221</v>
      </c>
    </row>
    <row r="1101" spans="1:1" x14ac:dyDescent="0.4">
      <c r="A1101" s="48">
        <v>222</v>
      </c>
    </row>
    <row r="1134" spans="1:1" x14ac:dyDescent="0.4">
      <c r="A1134" s="48">
        <v>223</v>
      </c>
    </row>
    <row r="1163" spans="1:1" x14ac:dyDescent="0.4">
      <c r="A1163" s="48" t="s">
        <v>412</v>
      </c>
    </row>
    <row r="1185" spans="1:2" x14ac:dyDescent="0.4">
      <c r="A1185" s="48">
        <v>227</v>
      </c>
      <c r="B1185" s="48" t="s">
        <v>134</v>
      </c>
    </row>
    <row r="1187" spans="1:2" x14ac:dyDescent="0.4">
      <c r="A1187" s="66">
        <v>228229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指標</vt:lpstr>
      <vt:lpstr>単体試験仕様書兼結果報告書</vt:lpstr>
      <vt:lpstr>エビデンス</vt:lpstr>
      <vt:lpstr>単体試験仕様書兼結果報告書!Print_Area</vt:lpstr>
      <vt:lpstr>チェック対象</vt:lpstr>
      <vt:lpstr>係数修正</vt:lpstr>
      <vt:lpstr>係数新規</vt:lpstr>
      <vt:lpstr>係数流用</vt:lpstr>
      <vt:lpstr>誤り件数</vt:lpstr>
      <vt:lpstr>試験密度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kitabayashi</dc:creator>
  <cp:lastModifiedBy>榎本亮二</cp:lastModifiedBy>
  <cp:lastPrinted>2020-08-13T05:00:03Z</cp:lastPrinted>
  <dcterms:created xsi:type="dcterms:W3CDTF">2017-03-24T09:47:56Z</dcterms:created>
  <dcterms:modified xsi:type="dcterms:W3CDTF">2026-07-06T09:08:36Z</dcterms:modified>
</cp:coreProperties>
</file>