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G10" i="1" l="1"/>
  <c r="H10" i="1" s="1"/>
  <c r="G9" i="1"/>
  <c r="H9" i="1" s="1"/>
  <c r="H21" i="1"/>
  <c r="G13" i="1" l="1"/>
  <c r="H13" i="1" s="1"/>
  <c r="G15" i="1"/>
  <c r="H15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11" i="1"/>
  <c r="H11" i="1" s="1"/>
  <c r="G12" i="1"/>
  <c r="H12" i="1" s="1"/>
  <c r="G14" i="1"/>
  <c r="H14" i="1" s="1"/>
  <c r="G2" i="1" l="1"/>
  <c r="H2" i="1" s="1"/>
  <c r="H22" i="1" s="1"/>
  <c r="H17" i="1" l="1"/>
  <c r="H18" i="1" s="1"/>
</calcChain>
</file>

<file path=xl/sharedStrings.xml><?xml version="1.0" encoding="utf-8"?>
<sst xmlns="http://schemas.openxmlformats.org/spreadsheetml/2006/main" count="88" uniqueCount="68">
  <si>
    <t>PCB no</t>
  </si>
  <si>
    <t>part</t>
  </si>
  <si>
    <t>Vendor</t>
  </si>
  <si>
    <t>part No</t>
  </si>
  <si>
    <t>cost / unit</t>
  </si>
  <si>
    <t>quantity/prototype</t>
  </si>
  <si>
    <t>quantity to order</t>
  </si>
  <si>
    <t>sub total</t>
  </si>
  <si>
    <t>Desc / Location / Comments</t>
  </si>
  <si>
    <t>-</t>
  </si>
  <si>
    <t>OSH park</t>
  </si>
  <si>
    <t>PCB</t>
  </si>
  <si>
    <t>Pololu</t>
  </si>
  <si>
    <t>U1-6</t>
  </si>
  <si>
    <t>LS7366R-S</t>
  </si>
  <si>
    <t>US Digital</t>
  </si>
  <si>
    <t>Prototypes</t>
  </si>
  <si>
    <t>Digikey</t>
  </si>
  <si>
    <t>10k 0603</t>
  </si>
  <si>
    <t>Level shift, Counter Interrupt</t>
  </si>
  <si>
    <t>Q1</t>
  </si>
  <si>
    <t>BSS138</t>
  </si>
  <si>
    <t>BSS138KCT-ND</t>
  </si>
  <si>
    <t>Level shift</t>
  </si>
  <si>
    <t>R1,2,9</t>
  </si>
  <si>
    <t>R3-8</t>
  </si>
  <si>
    <t>1M 0603</t>
  </si>
  <si>
    <t>C1-12</t>
  </si>
  <si>
    <t>18pF 0603</t>
  </si>
  <si>
    <t>Y1-6</t>
  </si>
  <si>
    <t>535-11304-1-ND</t>
  </si>
  <si>
    <t>40MHz oscil</t>
  </si>
  <si>
    <t>Drv Header</t>
  </si>
  <si>
    <t>609-3142-ND</t>
  </si>
  <si>
    <t>609-2581-ND</t>
  </si>
  <si>
    <t>2mm polar hdr</t>
  </si>
  <si>
    <t>Drv Con</t>
  </si>
  <si>
    <t>2mm polar con</t>
  </si>
  <si>
    <t>Motor Drivers</t>
  </si>
  <si>
    <t>Enc</t>
  </si>
  <si>
    <t>Drv</t>
  </si>
  <si>
    <t>MCT0603-10.0K-CFCT-ND</t>
  </si>
  <si>
    <t>MCT0603-1.00M-CFCT-ND</t>
  </si>
  <si>
    <t>1276-2206-1-ND</t>
  </si>
  <si>
    <t>Dual Vnh5019</t>
  </si>
  <si>
    <t>Cost/prototype</t>
  </si>
  <si>
    <t>Arduino Due</t>
  </si>
  <si>
    <t>uC</t>
  </si>
  <si>
    <t>4pcb</t>
  </si>
  <si>
    <t>Less expensive</t>
  </si>
  <si>
    <t>More expensive</t>
  </si>
  <si>
    <t>Arduino</t>
  </si>
  <si>
    <t>Drivers</t>
  </si>
  <si>
    <t>SPI Hdr</t>
  </si>
  <si>
    <t>2x3 through hdr</t>
  </si>
  <si>
    <t>S7071-ND</t>
  </si>
  <si>
    <t>Hdr pins</t>
  </si>
  <si>
    <t>1x40 pin hdr</t>
  </si>
  <si>
    <t>A26509-40-ND</t>
  </si>
  <si>
    <t>Not included in this BOM</t>
  </si>
  <si>
    <t>reason</t>
  </si>
  <si>
    <t>have</t>
  </si>
  <si>
    <t>1.00 mm pitch 12 pos ribbon cable</t>
  </si>
  <si>
    <t>micro USB cables</t>
  </si>
  <si>
    <t>students can provide / have</t>
  </si>
  <si>
    <t>Mechanical enclosure</t>
  </si>
  <si>
    <t>…</t>
  </si>
  <si>
    <t>Pop'd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</si>
</sst>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3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" fontId="3" fillId="0" borderId="0" xfId="0" applyNumberFormat="1" applyFont="1"/>
    <xf numFmtId="4" fontId="0" fillId="0" borderId="0" xfId="0" applyNumberFormat="1"/>
    <xf numFmtId="0" fontId="1" fillId="2" borderId="1" xfId="1" applyBorder="1"/>
    <xf numFmtId="0" fontId="1" fillId="2" borderId="2" xfId="1" applyBorder="1"/>
    <xf numFmtId="0" fontId="1" fillId="2" borderId="2" xfId="1" applyBorder="1" applyAlignment="1">
      <alignment horizontal="left"/>
    </xf>
    <xf numFmtId="4" fontId="1" fillId="2" borderId="2" xfId="1" applyNumberFormat="1" applyBorder="1"/>
    <xf numFmtId="2" fontId="1" fillId="2" borderId="2" xfId="1" applyNumberFormat="1" applyBorder="1"/>
    <xf numFmtId="0" fontId="1" fillId="2" borderId="3" xfId="1" applyBorder="1"/>
    <xf numFmtId="0" fontId="2" fillId="3" borderId="4" xfId="2" applyBorder="1"/>
    <xf numFmtId="0" fontId="2" fillId="3" borderId="5" xfId="2" applyBorder="1"/>
    <xf numFmtId="0" fontId="2" fillId="3" borderId="5" xfId="2" applyBorder="1" applyAlignment="1">
      <alignment horizontal="left"/>
    </xf>
    <xf numFmtId="4" fontId="2" fillId="3" borderId="5" xfId="2" applyNumberFormat="1" applyBorder="1"/>
    <xf numFmtId="2" fontId="2" fillId="3" borderId="5" xfId="2" applyNumberFormat="1" applyBorder="1"/>
    <xf numFmtId="0" fontId="2" fillId="3" borderId="6" xfId="2" applyBorder="1"/>
    <xf numFmtId="0" fontId="4" fillId="0" borderId="0" xfId="3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L10C180FB8NNNC/1276-2206-1-ND/3890292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usdigital.com/products/interfaces/ics/lfls7366r-s" TargetMode="External"/><Relationship Id="rId7" Type="http://schemas.openxmlformats.org/officeDocument/2006/relationships/hyperlink" Target="http://www.digikey.com/product-detail/en/MCT06030C1004FP500/MCT0603-1.00M-CFCT-ND/2607877" TargetMode="External"/><Relationship Id="rId12" Type="http://schemas.openxmlformats.org/officeDocument/2006/relationships/hyperlink" Target="http://www.digikey.com/product-detail/en/4-103741-0/A26509-40-ND/297917" TargetMode="External"/><Relationship Id="rId2" Type="http://schemas.openxmlformats.org/officeDocument/2006/relationships/hyperlink" Target="http://www.digikey.com/product-search/en?pv7=2&amp;k=ABM3C-40.000MHZ-D4Y-T&amp;mnonly=0&amp;newproducts=0&amp;ColumnSort=0&amp;page=1&amp;quantity=0&amp;ptm=0&amp;fid=0&amp;pageSize=25" TargetMode="External"/><Relationship Id="rId1" Type="http://schemas.openxmlformats.org/officeDocument/2006/relationships/hyperlink" Target="http://www.digikey.com/product-detail/en/BSS138K/BSS138KCT-ND/2410049" TargetMode="External"/><Relationship Id="rId6" Type="http://schemas.openxmlformats.org/officeDocument/2006/relationships/hyperlink" Target="http://www.digikey.com/product-detail/en/MCT06030C1002FP500/MCT0603-10.0K-CFCT-ND/2607933" TargetMode="External"/><Relationship Id="rId11" Type="http://schemas.openxmlformats.org/officeDocument/2006/relationships/hyperlink" Target="http://www.digikey.com/product-detail/en/PPTC032LFBN-RC/S7071-ND/810210" TargetMode="External"/><Relationship Id="rId5" Type="http://schemas.openxmlformats.org/officeDocument/2006/relationships/hyperlink" Target="http://www.digikey.com/product-detail/en/98414-G06-12LF/609-2581-ND/1090103" TargetMode="External"/><Relationship Id="rId10" Type="http://schemas.openxmlformats.org/officeDocument/2006/relationships/hyperlink" Target="http://www.pololu.com/product/2193" TargetMode="External"/><Relationship Id="rId4" Type="http://schemas.openxmlformats.org/officeDocument/2006/relationships/hyperlink" Target="http://www.digikey.com/product-detail/en/89361-712LF/609-3142-ND/1534989" TargetMode="External"/><Relationship Id="rId9" Type="http://schemas.openxmlformats.org/officeDocument/2006/relationships/hyperlink" Target="http://www.pololu.com/product/25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18" sqref="A18"/>
    </sheetView>
  </sheetViews>
  <sheetFormatPr defaultRowHeight="15" x14ac:dyDescent="0.25"/>
  <cols>
    <col min="1" max="1" width="20.85546875" bestFit="1" customWidth="1"/>
    <col min="2" max="2" width="19" bestFit="1" customWidth="1"/>
    <col min="3" max="3" width="9.42578125" bestFit="1" customWidth="1"/>
    <col min="4" max="4" width="35.7109375" style="4" bestFit="1" customWidth="1"/>
    <col min="5" max="5" width="9.85546875" style="6" bestFit="1" customWidth="1"/>
    <col min="6" max="6" width="18.42578125" bestFit="1" customWidth="1"/>
    <col min="7" max="7" width="16.140625" bestFit="1" customWidth="1"/>
    <col min="8" max="8" width="8.7109375" style="6" bestFit="1" customWidth="1"/>
    <col min="9" max="9" width="42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  <c r="F1" s="1" t="s">
        <v>5</v>
      </c>
      <c r="G1" s="1" t="s">
        <v>6</v>
      </c>
      <c r="H1" s="5" t="s">
        <v>7</v>
      </c>
      <c r="I1" s="1" t="s">
        <v>8</v>
      </c>
    </row>
    <row r="2" spans="1:9" x14ac:dyDescent="0.25">
      <c r="A2" t="s">
        <v>24</v>
      </c>
      <c r="B2" t="s">
        <v>18</v>
      </c>
      <c r="C2" t="s">
        <v>17</v>
      </c>
      <c r="D2" s="2" t="s">
        <v>41</v>
      </c>
      <c r="E2" s="6">
        <v>0.08</v>
      </c>
      <c r="F2">
        <v>4</v>
      </c>
      <c r="G2">
        <f t="shared" ref="G2:G15" si="0">F2*$B$17</f>
        <v>12</v>
      </c>
      <c r="H2" s="6">
        <f>G2*E2</f>
        <v>0.96</v>
      </c>
      <c r="I2" t="s">
        <v>19</v>
      </c>
    </row>
    <row r="3" spans="1:9" x14ac:dyDescent="0.25">
      <c r="A3" t="s">
        <v>20</v>
      </c>
      <c r="B3" t="s">
        <v>21</v>
      </c>
      <c r="C3" t="s">
        <v>17</v>
      </c>
      <c r="D3" s="2" t="s">
        <v>22</v>
      </c>
      <c r="E3" s="6">
        <v>0.38</v>
      </c>
      <c r="F3">
        <v>2</v>
      </c>
      <c r="G3">
        <f t="shared" si="0"/>
        <v>6</v>
      </c>
      <c r="H3" s="6">
        <f t="shared" ref="H3:H15" si="1">G3*E3</f>
        <v>2.2800000000000002</v>
      </c>
      <c r="I3" t="s">
        <v>23</v>
      </c>
    </row>
    <row r="4" spans="1:9" x14ac:dyDescent="0.25">
      <c r="A4" t="s">
        <v>25</v>
      </c>
      <c r="B4" t="s">
        <v>26</v>
      </c>
      <c r="C4" t="s">
        <v>17</v>
      </c>
      <c r="D4" s="2" t="s">
        <v>42</v>
      </c>
      <c r="E4" s="6">
        <v>0.08</v>
      </c>
      <c r="F4">
        <v>7</v>
      </c>
      <c r="G4">
        <f t="shared" si="0"/>
        <v>21</v>
      </c>
      <c r="H4" s="6">
        <f t="shared" si="1"/>
        <v>1.68</v>
      </c>
      <c r="I4" t="s">
        <v>39</v>
      </c>
    </row>
    <row r="5" spans="1:9" x14ac:dyDescent="0.25">
      <c r="A5" t="s">
        <v>27</v>
      </c>
      <c r="B5" t="s">
        <v>28</v>
      </c>
      <c r="C5" t="s">
        <v>17</v>
      </c>
      <c r="D5" s="2" t="s">
        <v>43</v>
      </c>
      <c r="E5" s="6">
        <v>0.16</v>
      </c>
      <c r="F5">
        <v>13</v>
      </c>
      <c r="G5">
        <f t="shared" si="0"/>
        <v>39</v>
      </c>
      <c r="H5" s="6">
        <f t="shared" si="1"/>
        <v>6.24</v>
      </c>
      <c r="I5" t="s">
        <v>39</v>
      </c>
    </row>
    <row r="6" spans="1:9" x14ac:dyDescent="0.25">
      <c r="A6" t="s">
        <v>29</v>
      </c>
      <c r="B6" t="s">
        <v>31</v>
      </c>
      <c r="C6" t="s">
        <v>17</v>
      </c>
      <c r="D6" s="2" t="s">
        <v>30</v>
      </c>
      <c r="E6" s="6">
        <v>0.82</v>
      </c>
      <c r="F6">
        <v>7</v>
      </c>
      <c r="G6">
        <f t="shared" si="0"/>
        <v>21</v>
      </c>
      <c r="H6" s="6">
        <f t="shared" si="1"/>
        <v>17.22</v>
      </c>
      <c r="I6" t="s">
        <v>39</v>
      </c>
    </row>
    <row r="7" spans="1:9" x14ac:dyDescent="0.25">
      <c r="A7" t="s">
        <v>32</v>
      </c>
      <c r="B7" t="s">
        <v>35</v>
      </c>
      <c r="C7" t="s">
        <v>17</v>
      </c>
      <c r="D7" s="2" t="s">
        <v>34</v>
      </c>
      <c r="E7" s="6">
        <v>1.73</v>
      </c>
      <c r="F7">
        <v>3</v>
      </c>
      <c r="G7">
        <f t="shared" si="0"/>
        <v>9</v>
      </c>
      <c r="H7" s="6">
        <f t="shared" si="1"/>
        <v>15.57</v>
      </c>
      <c r="I7" t="s">
        <v>40</v>
      </c>
    </row>
    <row r="8" spans="1:9" x14ac:dyDescent="0.25">
      <c r="A8" t="s">
        <v>36</v>
      </c>
      <c r="B8" t="s">
        <v>37</v>
      </c>
      <c r="C8" t="s">
        <v>17</v>
      </c>
      <c r="D8" s="2" t="s">
        <v>33</v>
      </c>
      <c r="E8" s="6">
        <v>1.41</v>
      </c>
      <c r="F8">
        <v>3</v>
      </c>
      <c r="G8">
        <f t="shared" si="0"/>
        <v>9</v>
      </c>
      <c r="H8" s="6">
        <f t="shared" si="1"/>
        <v>12.69</v>
      </c>
      <c r="I8" t="s">
        <v>40</v>
      </c>
    </row>
    <row r="9" spans="1:9" x14ac:dyDescent="0.25">
      <c r="A9" t="s">
        <v>53</v>
      </c>
      <c r="B9" t="s">
        <v>54</v>
      </c>
      <c r="C9" t="s">
        <v>17</v>
      </c>
      <c r="D9" s="2" t="s">
        <v>55</v>
      </c>
      <c r="E9" s="6">
        <v>0.8</v>
      </c>
      <c r="F9">
        <v>1</v>
      </c>
      <c r="G9">
        <f t="shared" si="0"/>
        <v>3</v>
      </c>
      <c r="H9" s="6">
        <f t="shared" si="1"/>
        <v>2.4000000000000004</v>
      </c>
    </row>
    <row r="10" spans="1:9" x14ac:dyDescent="0.25">
      <c r="A10" t="s">
        <v>56</v>
      </c>
      <c r="B10" t="s">
        <v>57</v>
      </c>
      <c r="C10" t="s">
        <v>17</v>
      </c>
      <c r="D10" s="19" t="s">
        <v>58</v>
      </c>
      <c r="E10" s="6">
        <v>1.82</v>
      </c>
      <c r="F10">
        <v>4</v>
      </c>
      <c r="G10">
        <f t="shared" si="0"/>
        <v>12</v>
      </c>
      <c r="H10" s="6">
        <f t="shared" si="1"/>
        <v>21.84</v>
      </c>
    </row>
    <row r="11" spans="1:9" ht="15.75" thickBot="1" x14ac:dyDescent="0.3">
      <c r="A11" t="s">
        <v>13</v>
      </c>
      <c r="B11" t="s">
        <v>14</v>
      </c>
      <c r="C11" t="s">
        <v>15</v>
      </c>
      <c r="D11" s="2" t="s">
        <v>14</v>
      </c>
      <c r="E11" s="6">
        <v>4.75</v>
      </c>
      <c r="F11">
        <v>6</v>
      </c>
      <c r="G11">
        <f t="shared" si="0"/>
        <v>18</v>
      </c>
      <c r="H11" s="6">
        <f t="shared" si="1"/>
        <v>85.5</v>
      </c>
      <c r="I11" t="s">
        <v>39</v>
      </c>
    </row>
    <row r="12" spans="1:9" x14ac:dyDescent="0.25">
      <c r="A12" s="7" t="s">
        <v>11</v>
      </c>
      <c r="B12" s="8" t="s">
        <v>9</v>
      </c>
      <c r="C12" s="8" t="s">
        <v>10</v>
      </c>
      <c r="D12" s="9" t="s">
        <v>9</v>
      </c>
      <c r="E12" s="10">
        <v>42</v>
      </c>
      <c r="F12" s="11">
        <f>1/$B$17</f>
        <v>0.33333333333333331</v>
      </c>
      <c r="G12" s="8">
        <f t="shared" si="0"/>
        <v>1</v>
      </c>
      <c r="H12" s="10">
        <f t="shared" si="1"/>
        <v>42</v>
      </c>
      <c r="I12" s="12" t="s">
        <v>49</v>
      </c>
    </row>
    <row r="13" spans="1:9" ht="15.75" thickBot="1" x14ac:dyDescent="0.3">
      <c r="A13" s="13" t="s">
        <v>11</v>
      </c>
      <c r="B13" s="14" t="s">
        <v>9</v>
      </c>
      <c r="C13" s="14" t="s">
        <v>48</v>
      </c>
      <c r="D13" s="15" t="s">
        <v>9</v>
      </c>
      <c r="E13" s="16">
        <v>165</v>
      </c>
      <c r="F13" s="17">
        <v>0</v>
      </c>
      <c r="G13" s="14">
        <f t="shared" si="0"/>
        <v>0</v>
      </c>
      <c r="H13" s="16">
        <f t="shared" si="1"/>
        <v>0</v>
      </c>
      <c r="I13" s="18" t="s">
        <v>50</v>
      </c>
    </row>
    <row r="14" spans="1:9" x14ac:dyDescent="0.25">
      <c r="A14" t="s">
        <v>38</v>
      </c>
      <c r="B14" t="s">
        <v>44</v>
      </c>
      <c r="C14" t="s">
        <v>12</v>
      </c>
      <c r="D14" s="2">
        <v>2507</v>
      </c>
      <c r="E14" s="6">
        <v>49.95</v>
      </c>
      <c r="F14">
        <v>3</v>
      </c>
      <c r="G14">
        <f t="shared" si="0"/>
        <v>9</v>
      </c>
      <c r="H14" s="6">
        <f t="shared" si="1"/>
        <v>449.55</v>
      </c>
      <c r="I14" t="s">
        <v>40</v>
      </c>
    </row>
    <row r="15" spans="1:9" x14ac:dyDescent="0.25">
      <c r="A15" t="s">
        <v>47</v>
      </c>
      <c r="B15" t="s">
        <v>46</v>
      </c>
      <c r="C15" t="s">
        <v>12</v>
      </c>
      <c r="D15" s="2">
        <v>2193</v>
      </c>
      <c r="E15" s="6">
        <v>49.95</v>
      </c>
      <c r="F15">
        <v>1</v>
      </c>
      <c r="G15">
        <f t="shared" si="0"/>
        <v>3</v>
      </c>
      <c r="H15" s="6">
        <f t="shared" si="1"/>
        <v>149.85000000000002</v>
      </c>
      <c r="I15" t="s">
        <v>9</v>
      </c>
    </row>
    <row r="17" spans="1:8" x14ac:dyDescent="0.25">
      <c r="A17" t="s">
        <v>16</v>
      </c>
      <c r="B17">
        <v>3</v>
      </c>
      <c r="H17" s="6">
        <f>SUM(H2:H15)</f>
        <v>807.78000000000009</v>
      </c>
    </row>
    <row r="18" spans="1:8" x14ac:dyDescent="0.25">
      <c r="G18" t="s">
        <v>45</v>
      </c>
      <c r="H18" s="6">
        <f>H17/B17</f>
        <v>269.26000000000005</v>
      </c>
    </row>
    <row r="20" spans="1:8" x14ac:dyDescent="0.25">
      <c r="G20" t="s">
        <v>51</v>
      </c>
      <c r="H20" s="6">
        <v>49.95</v>
      </c>
    </row>
    <row r="21" spans="1:8" x14ac:dyDescent="0.25">
      <c r="G21" t="s">
        <v>52</v>
      </c>
      <c r="H21" s="6">
        <f>49.95*3</f>
        <v>149.85000000000002</v>
      </c>
    </row>
    <row r="22" spans="1:8" x14ac:dyDescent="0.25">
      <c r="G22" t="s">
        <v>67</v>
      </c>
      <c r="H22" s="6">
        <f>SUM(H2:H12)/5</f>
        <v>41.676000000000002</v>
      </c>
    </row>
    <row r="24" spans="1:8" x14ac:dyDescent="0.25">
      <c r="D24" s="1" t="s">
        <v>59</v>
      </c>
      <c r="E24" s="5" t="s">
        <v>60</v>
      </c>
    </row>
    <row r="25" spans="1:8" x14ac:dyDescent="0.25">
      <c r="D25" s="4" t="s">
        <v>62</v>
      </c>
      <c r="E25" s="6" t="s">
        <v>61</v>
      </c>
    </row>
    <row r="26" spans="1:8" x14ac:dyDescent="0.25">
      <c r="D26" s="4" t="s">
        <v>63</v>
      </c>
      <c r="E26" s="6" t="s">
        <v>64</v>
      </c>
    </row>
    <row r="27" spans="1:8" x14ac:dyDescent="0.25">
      <c r="D27" s="4" t="s">
        <v>65</v>
      </c>
      <c r="E27" s="6" t="s">
        <v>66</v>
      </c>
    </row>
  </sheetData>
  <hyperlinks>
    <hyperlink ref="D3" r:id="rId1"/>
    <hyperlink ref="D6" r:id="rId2"/>
    <hyperlink ref="D11" r:id="rId3"/>
    <hyperlink ref="D8" r:id="rId4"/>
    <hyperlink ref="D7" r:id="rId5"/>
    <hyperlink ref="D2" r:id="rId6"/>
    <hyperlink ref="D4" r:id="rId7"/>
    <hyperlink ref="D5" r:id="rId8"/>
    <hyperlink ref="D14" r:id="rId9" display="http://www.pololu.com/product/2507"/>
    <hyperlink ref="D15" r:id="rId10" display="http://www.pololu.com/product/2193"/>
    <hyperlink ref="D9" r:id="rId11"/>
    <hyperlink ref="D10" r:id="rId12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2015-01-26T13:58:52Z</dcterms:modified>
</cp:coreProperties>
</file>