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gdaG\Desktop\Motyl_pracownicy\Motyl_pracownicy\"/>
    </mc:Choice>
  </mc:AlternateContent>
  <bookViews>
    <workbookView xWindow="0" yWindow="0" windowWidth="18435" windowHeight="8145" activeTab="1"/>
  </bookViews>
  <sheets>
    <sheet name="Wydziały osoby 31.10.2017" sheetId="5" r:id="rId1"/>
    <sheet name="Arkusz2" sheetId="8" r:id="rId2"/>
    <sheet name="Arkusz1" sheetId="7" r:id="rId3"/>
    <sheet name="Wydziały etaty - 31.10.2017" sheetId="6" r:id="rId4"/>
  </sheets>
  <calcPr calcId="162913"/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2" i="7"/>
  <c r="I3" i="7"/>
  <c r="I4" i="7"/>
  <c r="I5" i="7"/>
  <c r="I6" i="7"/>
  <c r="I7" i="7"/>
  <c r="I8" i="7"/>
  <c r="I9" i="7"/>
  <c r="I10" i="7"/>
  <c r="I11" i="7"/>
  <c r="I12" i="7"/>
  <c r="I13" i="7"/>
  <c r="I14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2" i="7"/>
  <c r="S16" i="6"/>
  <c r="R16" i="6"/>
  <c r="Q16" i="6"/>
  <c r="P16" i="6"/>
  <c r="T16" i="6" s="1"/>
  <c r="S15" i="6"/>
  <c r="R15" i="6"/>
  <c r="Q15" i="6"/>
  <c r="P15" i="6"/>
  <c r="T15" i="6" s="1"/>
  <c r="S14" i="6"/>
  <c r="R14" i="6"/>
  <c r="Q14" i="6"/>
  <c r="P14" i="6"/>
  <c r="T14" i="6" s="1"/>
  <c r="S13" i="6"/>
  <c r="R13" i="6"/>
  <c r="Q13" i="6"/>
  <c r="P13" i="6"/>
  <c r="T13" i="6" s="1"/>
  <c r="S12" i="6"/>
  <c r="R12" i="6"/>
  <c r="Q12" i="6"/>
  <c r="P12" i="6"/>
  <c r="T12" i="6" s="1"/>
  <c r="S11" i="6"/>
  <c r="R11" i="6"/>
  <c r="Q11" i="6"/>
  <c r="P11" i="6"/>
  <c r="T11" i="6" s="1"/>
  <c r="S10" i="6"/>
  <c r="R10" i="6"/>
  <c r="Q10" i="6"/>
  <c r="P10" i="6"/>
  <c r="T10" i="6" s="1"/>
  <c r="S9" i="6"/>
  <c r="R9" i="6"/>
  <c r="Q9" i="6"/>
  <c r="P9" i="6"/>
  <c r="T9" i="6" s="1"/>
  <c r="S8" i="6"/>
  <c r="R8" i="6"/>
  <c r="Q8" i="6"/>
  <c r="P8" i="6"/>
  <c r="T8" i="6" s="1"/>
  <c r="S7" i="6"/>
  <c r="R7" i="6"/>
  <c r="Q7" i="6"/>
  <c r="P7" i="6"/>
  <c r="T7" i="6" s="1"/>
  <c r="S6" i="6"/>
  <c r="R6" i="6"/>
  <c r="Q6" i="6"/>
  <c r="P6" i="6"/>
  <c r="T6" i="6" s="1"/>
  <c r="S5" i="6"/>
  <c r="R5" i="6"/>
  <c r="Q5" i="6"/>
  <c r="P5" i="6"/>
  <c r="T5" i="6" s="1"/>
  <c r="S4" i="6"/>
  <c r="R4" i="6"/>
  <c r="Q4" i="6"/>
  <c r="P4" i="6"/>
  <c r="T4" i="6" s="1"/>
  <c r="T5" i="5" l="1"/>
  <c r="T6" i="5"/>
  <c r="T7" i="5"/>
  <c r="T8" i="5"/>
  <c r="T9" i="5"/>
  <c r="T10" i="5"/>
  <c r="T11" i="5"/>
  <c r="T12" i="5"/>
  <c r="T13" i="5"/>
  <c r="T14" i="5"/>
  <c r="T15" i="5"/>
  <c r="T16" i="5"/>
  <c r="T4" i="5"/>
  <c r="S5" i="5"/>
  <c r="S6" i="5"/>
  <c r="S7" i="5"/>
  <c r="S8" i="5"/>
  <c r="S9" i="5"/>
  <c r="S10" i="5"/>
  <c r="S11" i="5"/>
  <c r="S12" i="5"/>
  <c r="S13" i="5"/>
  <c r="S14" i="5"/>
  <c r="S15" i="5"/>
  <c r="S16" i="5"/>
  <c r="S4" i="5"/>
  <c r="R5" i="5"/>
  <c r="R6" i="5"/>
  <c r="R7" i="5"/>
  <c r="R8" i="5"/>
  <c r="R9" i="5"/>
  <c r="R10" i="5"/>
  <c r="R11" i="5"/>
  <c r="R12" i="5"/>
  <c r="R13" i="5"/>
  <c r="R14" i="5"/>
  <c r="R15" i="5"/>
  <c r="R16" i="5"/>
  <c r="R4" i="5"/>
  <c r="Q5" i="5"/>
  <c r="Q6" i="5"/>
  <c r="Q7" i="5"/>
  <c r="Q8" i="5"/>
  <c r="Q9" i="5"/>
  <c r="Q10" i="5"/>
  <c r="Q11" i="5"/>
  <c r="Q12" i="5"/>
  <c r="Q13" i="5"/>
  <c r="Q14" i="5"/>
  <c r="Q15" i="5"/>
  <c r="Q16" i="5"/>
  <c r="Q4" i="5"/>
  <c r="P5" i="5"/>
  <c r="P6" i="5"/>
  <c r="P7" i="5"/>
  <c r="P8" i="5"/>
  <c r="P9" i="5"/>
  <c r="P10" i="5"/>
  <c r="P11" i="5"/>
  <c r="P12" i="5"/>
  <c r="P13" i="5"/>
  <c r="P14" i="5"/>
  <c r="P15" i="5"/>
  <c r="P16" i="5"/>
  <c r="P4" i="5"/>
  <c r="C17" i="5" l="1"/>
  <c r="D17" i="5"/>
  <c r="E17" i="5"/>
  <c r="F17" i="5"/>
  <c r="G17" i="5"/>
  <c r="H17" i="5"/>
  <c r="I17" i="5"/>
  <c r="J17" i="5"/>
  <c r="K17" i="5"/>
  <c r="L17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B17" i="5"/>
  <c r="C17" i="6"/>
  <c r="D17" i="6"/>
  <c r="E17" i="6"/>
  <c r="F17" i="6"/>
  <c r="G17" i="6"/>
  <c r="H17" i="6"/>
  <c r="I17" i="6"/>
  <c r="J17" i="6"/>
  <c r="K17" i="6"/>
  <c r="L17" i="6"/>
  <c r="M5" i="6"/>
  <c r="M6" i="6"/>
  <c r="M7" i="6"/>
  <c r="M8" i="6"/>
  <c r="M9" i="6"/>
  <c r="M10" i="6"/>
  <c r="M11" i="6"/>
  <c r="M12" i="6"/>
  <c r="M13" i="6"/>
  <c r="M14" i="6"/>
  <c r="M15" i="6"/>
  <c r="M16" i="6"/>
  <c r="M17" i="5" l="1"/>
  <c r="B17" i="6"/>
  <c r="M4" i="6"/>
  <c r="M17" i="6" s="1"/>
</calcChain>
</file>

<file path=xl/sharedStrings.xml><?xml version="1.0" encoding="utf-8"?>
<sst xmlns="http://schemas.openxmlformats.org/spreadsheetml/2006/main" count="190" uniqueCount="54">
  <si>
    <t>Med. Wet.</t>
  </si>
  <si>
    <t>Leśny</t>
  </si>
  <si>
    <t xml:space="preserve">Rol. i Biologii </t>
  </si>
  <si>
    <t>Tech. Drewna</t>
  </si>
  <si>
    <t>Nauk o Zw.</t>
  </si>
  <si>
    <t>Nauk Ekon.</t>
  </si>
  <si>
    <t>Nauk o Żywn.</t>
  </si>
  <si>
    <t>NoŻCziK</t>
  </si>
  <si>
    <t>Inż. Prod.</t>
  </si>
  <si>
    <t>Zast. Inf. i Mat.</t>
  </si>
  <si>
    <t>Wydziały Razem</t>
  </si>
  <si>
    <t>profesorowie</t>
  </si>
  <si>
    <t>adiunkci</t>
  </si>
  <si>
    <t>asystenci</t>
  </si>
  <si>
    <t>st. wykładowcy</t>
  </si>
  <si>
    <t>RAZEM</t>
  </si>
  <si>
    <t>zwycz.</t>
  </si>
  <si>
    <t>nadzw.</t>
  </si>
  <si>
    <t>nadzw.b/t</t>
  </si>
  <si>
    <t xml:space="preserve">z hab. </t>
  </si>
  <si>
    <t>z dr</t>
  </si>
  <si>
    <t>mgr</t>
  </si>
  <si>
    <t>z mgr</t>
  </si>
  <si>
    <t>wykł.</t>
  </si>
  <si>
    <t>Org. Biotech. i Ar. Kraj.</t>
  </si>
  <si>
    <t>Bud. i Inż. Środ.</t>
  </si>
  <si>
    <t>Nauk Społ.</t>
  </si>
  <si>
    <t>lektor/                  instruktor</t>
  </si>
  <si>
    <t>lektor/    instruktor</t>
  </si>
  <si>
    <t>Jednostki</t>
  </si>
  <si>
    <t>nauczyciele akademiccy - stan na dzień 31.10.2017 (osoby)</t>
  </si>
  <si>
    <t>nauczyciele akademiccy - stan na dzień 31.10.2017 (etaty)</t>
  </si>
  <si>
    <t>starsi wykładowcy</t>
  </si>
  <si>
    <t>pozostali</t>
  </si>
  <si>
    <t>Profesorowie tytularni</t>
  </si>
  <si>
    <t>Profesorowie bez tytułu</t>
  </si>
  <si>
    <t>stosunek prof. Tyt do bez tyt</t>
  </si>
  <si>
    <t>Profesorowie tytularni (PT)</t>
  </si>
  <si>
    <t>Profesorowie bez tytułu (PBT)</t>
  </si>
  <si>
    <t>relacja Pt/PBT</t>
  </si>
  <si>
    <t xml:space="preserve">Wydział Rol. i Biologii </t>
  </si>
  <si>
    <t>Wydział Med. Wet.</t>
  </si>
  <si>
    <t>Wydział Leśny</t>
  </si>
  <si>
    <t>Wydział Org. Biotech. i Ar. Kraj.</t>
  </si>
  <si>
    <t>Wydział Bud. i Inż. Środ.</t>
  </si>
  <si>
    <t>Wydział Tech. Drewna</t>
  </si>
  <si>
    <t>Wydział Nauk o Zw.</t>
  </si>
  <si>
    <t>Wydział Nauk Ekon.</t>
  </si>
  <si>
    <t>Wydział Nauk o Żywn.</t>
  </si>
  <si>
    <t>Wydział NoŻCziK</t>
  </si>
  <si>
    <t>Wydział Inż. Prod.</t>
  </si>
  <si>
    <t>Wydział Nauk Społ.</t>
  </si>
  <si>
    <t>Wydział Zast. Inf. i Mat.</t>
  </si>
  <si>
    <t>Wydział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</si>
</sst>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/>
    <xf numFmtId="2" fontId="0" fillId="0" borderId="0" xfId="0" applyNumberFormat="1"/>
    <xf numFmtId="0" fontId="2" fillId="0" borderId="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NAUCZYCIELE AKADEMICCY W LATACH</a:t>
            </a:r>
            <a:r>
              <a:rPr lang="pl-PL" baseline="0"/>
              <a:t> 2008-2017 - UDZIAŁ % NA POSZCZEGÓLNYCH WYDZIAŁACH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'Wydziały osoby 31.10.2017'!$P$3</c:f>
              <c:strCache>
                <c:ptCount val="1"/>
                <c:pt idx="0">
                  <c:v>profesorowie</c:v>
                </c:pt>
              </c:strCache>
            </c:strRef>
          </c:tx>
          <c:spPr>
            <a:pattFill prst="ltUpDiag">
              <a:fgClr>
                <a:srgbClr val="FF0000"/>
              </a:fgClr>
              <a:bgClr>
                <a:srgbClr val="FF6600"/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osoby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osoby 31.10.2017'!$P$4:$P$16</c:f>
              <c:numCache>
                <c:formatCode>0.0</c:formatCode>
                <c:ptCount val="13"/>
                <c:pt idx="0">
                  <c:v>22.448979591836736</c:v>
                </c:pt>
                <c:pt idx="1">
                  <c:v>22.758620689655174</c:v>
                </c:pt>
                <c:pt idx="2">
                  <c:v>16.455696202531644</c:v>
                </c:pt>
                <c:pt idx="3">
                  <c:v>25.714285714285712</c:v>
                </c:pt>
                <c:pt idx="4">
                  <c:v>19.696969696969695</c:v>
                </c:pt>
                <c:pt idx="5">
                  <c:v>20.634920634920633</c:v>
                </c:pt>
                <c:pt idx="6">
                  <c:v>23.52941176470588</c:v>
                </c:pt>
                <c:pt idx="7">
                  <c:v>20.74074074074074</c:v>
                </c:pt>
                <c:pt idx="8">
                  <c:v>18</c:v>
                </c:pt>
                <c:pt idx="9">
                  <c:v>13.157894736842104</c:v>
                </c:pt>
                <c:pt idx="10">
                  <c:v>22.058823529411764</c:v>
                </c:pt>
                <c:pt idx="11">
                  <c:v>25.581395348837212</c:v>
                </c:pt>
                <c:pt idx="12">
                  <c:v>11.904761904761903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0-4D3E-819A-4F7569A6C83D}"/>
            </c:ext>
          </c:extLst>
        </c:ser>
        <c:ser>
          <c:idx val="1"/>
          <c:order val="1"/>
          <c:tx>
            <c:strRef>
              <c:f>'Wydziały osoby 31.10.2017'!$Q$3</c:f>
              <c:strCache>
                <c:ptCount val="1"/>
                <c:pt idx="0">
                  <c:v>adiunkci</c:v>
                </c:pt>
              </c:strCache>
            </c:strRef>
          </c:tx>
          <c:spPr>
            <a:pattFill prst="dkDnDiag">
              <a:fgClr>
                <a:srgbClr val="92D050"/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osoby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osoby 31.10.2017'!$Q$4:$Q$16</c:f>
              <c:numCache>
                <c:formatCode>0.0</c:formatCode>
                <c:ptCount val="13"/>
                <c:pt idx="0">
                  <c:v>48.979591836734691</c:v>
                </c:pt>
                <c:pt idx="1">
                  <c:v>55.862068965517238</c:v>
                </c:pt>
                <c:pt idx="2">
                  <c:v>62.025316455696199</c:v>
                </c:pt>
                <c:pt idx="3">
                  <c:v>62.857142857142854</c:v>
                </c:pt>
                <c:pt idx="4">
                  <c:v>50</c:v>
                </c:pt>
                <c:pt idx="5">
                  <c:v>63.492063492063487</c:v>
                </c:pt>
                <c:pt idx="6">
                  <c:v>49.411764705882355</c:v>
                </c:pt>
                <c:pt idx="7">
                  <c:v>70.370370370370367</c:v>
                </c:pt>
                <c:pt idx="8">
                  <c:v>57.999999999999993</c:v>
                </c:pt>
                <c:pt idx="9">
                  <c:v>61.403508771929829</c:v>
                </c:pt>
                <c:pt idx="10">
                  <c:v>61.764705882352942</c:v>
                </c:pt>
                <c:pt idx="11">
                  <c:v>72.093023255813947</c:v>
                </c:pt>
                <c:pt idx="12">
                  <c:v>69.047619047619051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0-4D3E-819A-4F7569A6C83D}"/>
            </c:ext>
          </c:extLst>
        </c:ser>
        <c:ser>
          <c:idx val="2"/>
          <c:order val="2"/>
          <c:tx>
            <c:strRef>
              <c:f>'Wydziały osoby 31.10.2017'!$R$3</c:f>
              <c:strCache>
                <c:ptCount val="1"/>
                <c:pt idx="0">
                  <c:v>asystenci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rgbClr val="00B0F0"/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137-4C4D-9219-DBFBEFF9C5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osoby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osoby 31.10.2017'!$R$4:$R$16</c:f>
              <c:numCache>
                <c:formatCode>0.0</c:formatCode>
                <c:ptCount val="13"/>
                <c:pt idx="0">
                  <c:v>19.387755102040817</c:v>
                </c:pt>
                <c:pt idx="1">
                  <c:v>16.551724137931036</c:v>
                </c:pt>
                <c:pt idx="2">
                  <c:v>8.8607594936708853</c:v>
                </c:pt>
                <c:pt idx="3">
                  <c:v>6.666666666666667</c:v>
                </c:pt>
                <c:pt idx="4">
                  <c:v>20.454545454545457</c:v>
                </c:pt>
                <c:pt idx="5">
                  <c:v>11.111111111111111</c:v>
                </c:pt>
                <c:pt idx="6">
                  <c:v>14.117647058823529</c:v>
                </c:pt>
                <c:pt idx="7">
                  <c:v>8.8888888888888893</c:v>
                </c:pt>
                <c:pt idx="8">
                  <c:v>11</c:v>
                </c:pt>
                <c:pt idx="9">
                  <c:v>16.666666666666664</c:v>
                </c:pt>
                <c:pt idx="10">
                  <c:v>10.294117647058822</c:v>
                </c:pt>
                <c:pt idx="11">
                  <c:v>0</c:v>
                </c:pt>
                <c:pt idx="12">
                  <c:v>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0-4D3E-819A-4F7569A6C83D}"/>
            </c:ext>
          </c:extLst>
        </c:ser>
        <c:ser>
          <c:idx val="3"/>
          <c:order val="3"/>
          <c:tx>
            <c:strRef>
              <c:f>'Wydziały osoby 31.10.2017'!$S$3</c:f>
              <c:strCache>
                <c:ptCount val="1"/>
                <c:pt idx="0">
                  <c:v>starsi wykładowcy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137-4C4D-9219-DBFBEFF9C5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osoby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osoby 31.10.2017'!$S$4:$S$16</c:f>
              <c:numCache>
                <c:formatCode>0.0</c:formatCode>
                <c:ptCount val="13"/>
                <c:pt idx="0">
                  <c:v>9.183673469387756</c:v>
                </c:pt>
                <c:pt idx="1">
                  <c:v>4.8275862068965516</c:v>
                </c:pt>
                <c:pt idx="2">
                  <c:v>12.658227848101266</c:v>
                </c:pt>
                <c:pt idx="3">
                  <c:v>3.8095238095238098</c:v>
                </c:pt>
                <c:pt idx="4">
                  <c:v>9.0909090909090917</c:v>
                </c:pt>
                <c:pt idx="5">
                  <c:v>4.7619047619047619</c:v>
                </c:pt>
                <c:pt idx="6">
                  <c:v>12.941176470588237</c:v>
                </c:pt>
                <c:pt idx="7">
                  <c:v>0</c:v>
                </c:pt>
                <c:pt idx="8">
                  <c:v>13</c:v>
                </c:pt>
                <c:pt idx="9">
                  <c:v>7.0175438596491224</c:v>
                </c:pt>
                <c:pt idx="10">
                  <c:v>5.8823529411764701</c:v>
                </c:pt>
                <c:pt idx="11">
                  <c:v>2.3255813953488373</c:v>
                </c:pt>
                <c:pt idx="12">
                  <c:v>11.904761904761903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0-4D3E-819A-4F7569A6C83D}"/>
            </c:ext>
          </c:extLst>
        </c:ser>
        <c:ser>
          <c:idx val="4"/>
          <c:order val="4"/>
          <c:tx>
            <c:strRef>
              <c:f>'Wydziały osoby 31.10.2017'!$T$3</c:f>
              <c:strCache>
                <c:ptCount val="1"/>
                <c:pt idx="0">
                  <c:v>pozostali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137-4C4D-9219-DBFBEFF9C5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137-4C4D-9219-DBFBEFF9C57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137-4C4D-9219-DBFBEFF9C5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137-4C4D-9219-DBFBEFF9C57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137-4C4D-9219-DBFBEFF9C5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137-4C4D-9219-DBFBEFF9C5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137-4C4D-9219-DBFBEFF9C57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137-4C4D-9219-DBFBEFF9C57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137-4C4D-9219-DBFBEFF9C5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osoby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osoby 31.10.2017'!$T$4:$T$16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0.95238095238096099</c:v>
                </c:pt>
                <c:pt idx="4">
                  <c:v>0.75757575757576312</c:v>
                </c:pt>
                <c:pt idx="5">
                  <c:v>7.9936057773011271E-15</c:v>
                </c:pt>
                <c:pt idx="6">
                  <c:v>0</c:v>
                </c:pt>
                <c:pt idx="7">
                  <c:v>1.0658141036401503E-14</c:v>
                </c:pt>
                <c:pt idx="8">
                  <c:v>0</c:v>
                </c:pt>
                <c:pt idx="9">
                  <c:v>1.7543859649122746</c:v>
                </c:pt>
                <c:pt idx="10">
                  <c:v>0</c:v>
                </c:pt>
                <c:pt idx="11">
                  <c:v>0</c:v>
                </c:pt>
                <c:pt idx="12">
                  <c:v>2.3809523809523849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0-4D3E-819A-4F7569A6C83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</c:dLbls>
        <c:gapWidth val="74"/>
        <c:overlap val="100"/>
        <c:axId val="313478896"/>
        <c:axId val="313479728"/>
      </c:barChart>
      <c:catAx>
        <c:axId val="313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479728"/>
        <c:crosses val="autoZero"/>
        <c:auto val="1"/>
        <c:lblAlgn val="ctr"/>
        <c:lblOffset val="100"/>
        <c:noMultiLvlLbl val="0"/>
      </c:catAx>
      <c:valAx>
        <c:axId val="313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ETATY (NAUCZYCIELE AKADEMICCY) W LATACH 2008-2017 - UDZIAŁ % NA POSZCZEGÓLNYCH WYDZIAŁACH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17239205540059813"/>
          <c:y val="1.1331444759206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'Wydziały etaty - 31.10.2017'!$P$3</c:f>
              <c:strCache>
                <c:ptCount val="1"/>
                <c:pt idx="0">
                  <c:v>profesorowie</c:v>
                </c:pt>
              </c:strCache>
            </c:strRef>
          </c:tx>
          <c:spPr>
            <a:pattFill prst="ltUpDiag">
              <a:fgClr>
                <a:srgbClr val="FF0000"/>
              </a:fgClr>
              <a:bgClr>
                <a:srgbClr val="FF6600"/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etaty - 31.10.2017'!$O$4:$O$16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etaty - 31.10.2017'!$P$4:$P$16</c:f>
              <c:numCache>
                <c:formatCode>0.0</c:formatCode>
                <c:ptCount val="13"/>
                <c:pt idx="0">
                  <c:v>22.680412371134022</c:v>
                </c:pt>
                <c:pt idx="1">
                  <c:v>23.049645390070921</c:v>
                </c:pt>
                <c:pt idx="2">
                  <c:v>16.455696202531644</c:v>
                </c:pt>
                <c:pt idx="3">
                  <c:v>25.961538461538463</c:v>
                </c:pt>
                <c:pt idx="4">
                  <c:v>20.116054158607348</c:v>
                </c:pt>
                <c:pt idx="5">
                  <c:v>20.634920634920633</c:v>
                </c:pt>
                <c:pt idx="6">
                  <c:v>24.096385542168676</c:v>
                </c:pt>
                <c:pt idx="7">
                  <c:v>20.74074074074074</c:v>
                </c:pt>
                <c:pt idx="8">
                  <c:v>18.090452261306535</c:v>
                </c:pt>
                <c:pt idx="9">
                  <c:v>13.043478260869565</c:v>
                </c:pt>
                <c:pt idx="10">
                  <c:v>22.058823529411764</c:v>
                </c:pt>
                <c:pt idx="11">
                  <c:v>25.581395348837212</c:v>
                </c:pt>
                <c:pt idx="12">
                  <c:v>12.345679012345679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0-4D3E-819A-4F7569A6C83D}"/>
            </c:ext>
          </c:extLst>
        </c:ser>
        <c:ser>
          <c:idx val="1"/>
          <c:order val="1"/>
          <c:tx>
            <c:strRef>
              <c:f>'Wydziały etaty - 31.10.2017'!$Q$3</c:f>
              <c:strCache>
                <c:ptCount val="1"/>
                <c:pt idx="0">
                  <c:v>adiunkci</c:v>
                </c:pt>
              </c:strCache>
            </c:strRef>
          </c:tx>
          <c:spPr>
            <a:pattFill prst="dkDnDiag">
              <a:fgClr>
                <a:srgbClr val="92D050"/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etaty - 31.10.2017'!$O$4:$O$16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etaty - 31.10.2017'!$Q$4:$Q$16</c:f>
              <c:numCache>
                <c:formatCode>0.0</c:formatCode>
                <c:ptCount val="13"/>
                <c:pt idx="0">
                  <c:v>48.96907216494845</c:v>
                </c:pt>
                <c:pt idx="1">
                  <c:v>57.446808510638306</c:v>
                </c:pt>
                <c:pt idx="2">
                  <c:v>62.025316455696199</c:v>
                </c:pt>
                <c:pt idx="3">
                  <c:v>62.980769230769226</c:v>
                </c:pt>
                <c:pt idx="4">
                  <c:v>51.063829787234042</c:v>
                </c:pt>
                <c:pt idx="5">
                  <c:v>63.492063492063487</c:v>
                </c:pt>
                <c:pt idx="6">
                  <c:v>50.602409638554214</c:v>
                </c:pt>
                <c:pt idx="7">
                  <c:v>70.370370370370367</c:v>
                </c:pt>
                <c:pt idx="8">
                  <c:v>58.291457286432156</c:v>
                </c:pt>
                <c:pt idx="9">
                  <c:v>61.739130434782609</c:v>
                </c:pt>
                <c:pt idx="10">
                  <c:v>61.764705882352942</c:v>
                </c:pt>
                <c:pt idx="11">
                  <c:v>72.093023255813947</c:v>
                </c:pt>
                <c:pt idx="12">
                  <c:v>71.604938271604937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0-4D3E-819A-4F7569A6C83D}"/>
            </c:ext>
          </c:extLst>
        </c:ser>
        <c:ser>
          <c:idx val="2"/>
          <c:order val="2"/>
          <c:tx>
            <c:strRef>
              <c:f>'Wydziały etaty - 31.10.2017'!$R$3</c:f>
              <c:strCache>
                <c:ptCount val="1"/>
                <c:pt idx="0">
                  <c:v>asystenci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rgbClr val="00B0F0"/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9A4C-421B-8005-15C5C4A65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etaty - 31.10.2017'!$O$4:$O$16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etaty - 31.10.2017'!$R$4:$R$16</c:f>
              <c:numCache>
                <c:formatCode>0.0</c:formatCode>
                <c:ptCount val="13"/>
                <c:pt idx="0">
                  <c:v>19.587628865979383</c:v>
                </c:pt>
                <c:pt idx="1">
                  <c:v>14.893617021276595</c:v>
                </c:pt>
                <c:pt idx="2">
                  <c:v>8.8607594936708853</c:v>
                </c:pt>
                <c:pt idx="3">
                  <c:v>6.7307692307692308</c:v>
                </c:pt>
                <c:pt idx="4">
                  <c:v>19.148936170212767</c:v>
                </c:pt>
                <c:pt idx="5">
                  <c:v>11.111111111111111</c:v>
                </c:pt>
                <c:pt idx="6">
                  <c:v>12.048192771084338</c:v>
                </c:pt>
                <c:pt idx="7">
                  <c:v>8.8888888888888893</c:v>
                </c:pt>
                <c:pt idx="8">
                  <c:v>11.055276381909549</c:v>
                </c:pt>
                <c:pt idx="9">
                  <c:v>16.521739130434781</c:v>
                </c:pt>
                <c:pt idx="10">
                  <c:v>10.294117647058822</c:v>
                </c:pt>
                <c:pt idx="11">
                  <c:v>0</c:v>
                </c:pt>
                <c:pt idx="12">
                  <c:v>4.9382716049382713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0-4D3E-819A-4F7569A6C83D}"/>
            </c:ext>
          </c:extLst>
        </c:ser>
        <c:ser>
          <c:idx val="3"/>
          <c:order val="3"/>
          <c:tx>
            <c:strRef>
              <c:f>'Wydziały etaty - 31.10.2017'!$S$3</c:f>
              <c:strCache>
                <c:ptCount val="1"/>
                <c:pt idx="0">
                  <c:v>starsi wykładowcy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9A4C-421B-8005-15C5C4A65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etaty - 31.10.2017'!$O$4:$O$16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etaty - 31.10.2017'!$S$4:$S$16</c:f>
              <c:numCache>
                <c:formatCode>0.0</c:formatCode>
                <c:ptCount val="13"/>
                <c:pt idx="0">
                  <c:v>8.7628865979381434</c:v>
                </c:pt>
                <c:pt idx="1">
                  <c:v>4.6099290780141837</c:v>
                </c:pt>
                <c:pt idx="2">
                  <c:v>12.658227848101266</c:v>
                </c:pt>
                <c:pt idx="3">
                  <c:v>3.8461538461538463</c:v>
                </c:pt>
                <c:pt idx="4">
                  <c:v>8.8974854932301746</c:v>
                </c:pt>
                <c:pt idx="5">
                  <c:v>4.7619047619047619</c:v>
                </c:pt>
                <c:pt idx="6">
                  <c:v>13.253012048192772</c:v>
                </c:pt>
                <c:pt idx="7">
                  <c:v>0</c:v>
                </c:pt>
                <c:pt idx="8">
                  <c:v>12.562814070351758</c:v>
                </c:pt>
                <c:pt idx="9">
                  <c:v>6.9565217391304346</c:v>
                </c:pt>
                <c:pt idx="10">
                  <c:v>5.8823529411764701</c:v>
                </c:pt>
                <c:pt idx="11">
                  <c:v>2.3255813953488373</c:v>
                </c:pt>
                <c:pt idx="12">
                  <c:v>8.6419753086419746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0-4D3E-819A-4F7569A6C83D}"/>
            </c:ext>
          </c:extLst>
        </c:ser>
        <c:ser>
          <c:idx val="4"/>
          <c:order val="4"/>
          <c:tx>
            <c:strRef>
              <c:f>'Wydziały etaty - 31.10.2017'!$T$3</c:f>
              <c:strCache>
                <c:ptCount val="1"/>
                <c:pt idx="0">
                  <c:v>pozostali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A4C-421B-8005-15C5C4A6566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A4C-421B-8005-15C5C4A6566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9A4C-421B-8005-15C5C4A6566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A4C-421B-8005-15C5C4A6566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9A4C-421B-8005-15C5C4A6566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9A4C-421B-8005-15C5C4A6566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9A4C-421B-8005-15C5C4A6566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9A4C-421B-8005-15C5C4A6566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9A4C-421B-8005-15C5C4A65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'Wydziały etaty - 31.10.2017'!$O$4:$O$16</c:f>
              <c:strCache>
                <c:ptCount val="13"/>
                <c:pt idx="0">
                  <c:v>Rol. i Biologii </c:v>
                </c:pt>
                <c:pt idx="1">
                  <c:v>Med. Wet.</c:v>
                </c:pt>
                <c:pt idx="2">
                  <c:v>Leśny</c:v>
                </c:pt>
                <c:pt idx="3">
                  <c:v>Org. Biotech. i Ar. Kraj.</c:v>
                </c:pt>
                <c:pt idx="4">
                  <c:v>Bud. i Inż. Środ.</c:v>
                </c:pt>
                <c:pt idx="5">
                  <c:v>Tech. Drewna</c:v>
                </c:pt>
                <c:pt idx="6">
                  <c:v>Nauk o Zw.</c:v>
                </c:pt>
                <c:pt idx="7">
                  <c:v>Nauk Ekon.</c:v>
                </c:pt>
                <c:pt idx="8">
                  <c:v>Nauk o Żywn.</c:v>
                </c:pt>
                <c:pt idx="9">
                  <c:v>NoŻCziK</c:v>
                </c:pt>
                <c:pt idx="10">
                  <c:v>Inż. Prod.</c:v>
                </c:pt>
                <c:pt idx="11">
                  <c:v>Nauk Społ.</c:v>
                </c:pt>
                <c:pt idx="12">
                  <c:v>Zast. Inf. i Mat.</c:v>
                </c:pt>
              </c:strCache>
            </c:strRef>
          </c:cat>
          <c:val>
            <c:numRef>
              <c:f>'Wydziały etaty - 31.10.2017'!$T$4:$T$16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0.48076923076922951</c:v>
                </c:pt>
                <c:pt idx="4">
                  <c:v>0.77369439071567569</c:v>
                </c:pt>
                <c:pt idx="5">
                  <c:v>7.9936057773011271E-15</c:v>
                </c:pt>
                <c:pt idx="6">
                  <c:v>0</c:v>
                </c:pt>
                <c:pt idx="7">
                  <c:v>1.0658141036401503E-14</c:v>
                </c:pt>
                <c:pt idx="8">
                  <c:v>0</c:v>
                </c:pt>
                <c:pt idx="9">
                  <c:v>1.739130434782612</c:v>
                </c:pt>
                <c:pt idx="10">
                  <c:v>0</c:v>
                </c:pt>
                <c:pt idx="11">
                  <c:v>0</c:v>
                </c:pt>
                <c:pt idx="12">
                  <c:v>2.4691358024691326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0-4D3E-819A-4F7569A6C83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</c:dLbls>
        <c:gapWidth val="74"/>
        <c:overlap val="100"/>
        <c:axId val="313478896"/>
        <c:axId val="313479728"/>
      </c:barChart>
      <c:catAx>
        <c:axId val="313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479728"/>
        <c:crosses val="autoZero"/>
        <c:auto val="1"/>
        <c:lblAlgn val="ctr"/>
        <c:lblOffset val="100"/>
        <c:noMultiLvlLbl val="0"/>
      </c:catAx>
      <c:valAx>
        <c:axId val="313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16</xdr:row>
      <xdr:rowOff>323850</xdr:rowOff>
    </xdr:from>
    <xdr:to>
      <xdr:col>27</xdr:col>
      <xdr:colOff>0</xdr:colOff>
      <xdr:row>49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5</xdr:row>
      <xdr:rowOff>333375</xdr:rowOff>
    </xdr:from>
    <xdr:to>
      <xdr:col>19</xdr:col>
      <xdr:colOff>47624</xdr:colOff>
      <xdr:row>25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selection sqref="A1:M16"/>
    </sheetView>
  </sheetViews>
  <sheetFormatPr defaultRowHeight="12.75" x14ac:dyDescent="0.2"/>
  <cols>
    <col min="1" max="13" width="12.7109375" customWidth="1"/>
  </cols>
  <sheetData>
    <row r="1" spans="1:20" ht="15" x14ac:dyDescent="0.25">
      <c r="A1" s="9" t="s">
        <v>29</v>
      </c>
      <c r="B1" s="12" t="s">
        <v>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20" ht="12.75" customHeight="1" x14ac:dyDescent="0.2">
      <c r="A2" s="10"/>
      <c r="B2" s="15" t="s">
        <v>11</v>
      </c>
      <c r="C2" s="16"/>
      <c r="D2" s="17"/>
      <c r="E2" s="15" t="s">
        <v>12</v>
      </c>
      <c r="F2" s="17"/>
      <c r="G2" s="15" t="s">
        <v>13</v>
      </c>
      <c r="H2" s="17"/>
      <c r="I2" s="15" t="s">
        <v>14</v>
      </c>
      <c r="J2" s="17"/>
      <c r="K2" s="18" t="s">
        <v>23</v>
      </c>
      <c r="L2" s="22" t="s">
        <v>28</v>
      </c>
      <c r="M2" s="20" t="s">
        <v>15</v>
      </c>
    </row>
    <row r="3" spans="1:20" ht="27.75" customHeight="1" x14ac:dyDescent="0.2">
      <c r="A3" s="11"/>
      <c r="B3" s="3" t="s">
        <v>16</v>
      </c>
      <c r="C3" s="3" t="s">
        <v>17</v>
      </c>
      <c r="D3" s="5" t="s">
        <v>18</v>
      </c>
      <c r="E3" s="2" t="s">
        <v>19</v>
      </c>
      <c r="F3" s="2" t="s">
        <v>20</v>
      </c>
      <c r="G3" s="2" t="s">
        <v>20</v>
      </c>
      <c r="H3" s="2" t="s">
        <v>21</v>
      </c>
      <c r="I3" s="2" t="s">
        <v>20</v>
      </c>
      <c r="J3" s="2" t="s">
        <v>22</v>
      </c>
      <c r="K3" s="19"/>
      <c r="L3" s="23"/>
      <c r="M3" s="21"/>
      <c r="P3" s="24" t="s">
        <v>11</v>
      </c>
      <c r="Q3" s="24" t="s">
        <v>12</v>
      </c>
      <c r="R3" s="24" t="s">
        <v>13</v>
      </c>
      <c r="S3" s="24" t="s">
        <v>32</v>
      </c>
      <c r="T3" s="24" t="s">
        <v>33</v>
      </c>
    </row>
    <row r="4" spans="1:20" ht="35.1" customHeight="1" x14ac:dyDescent="0.2">
      <c r="A4" s="4" t="s">
        <v>2</v>
      </c>
      <c r="B4" s="2">
        <v>5</v>
      </c>
      <c r="C4" s="2">
        <v>6</v>
      </c>
      <c r="D4" s="2">
        <v>11</v>
      </c>
      <c r="E4" s="2">
        <v>11</v>
      </c>
      <c r="F4" s="2">
        <v>37</v>
      </c>
      <c r="G4" s="2">
        <v>16</v>
      </c>
      <c r="H4" s="2">
        <v>3</v>
      </c>
      <c r="I4" s="2">
        <v>9</v>
      </c>
      <c r="J4" s="2">
        <v>0</v>
      </c>
      <c r="K4" s="2">
        <v>0</v>
      </c>
      <c r="L4" s="2">
        <v>0</v>
      </c>
      <c r="M4" s="6">
        <f>SUM(B4:L4)</f>
        <v>98</v>
      </c>
      <c r="O4" s="4" t="s">
        <v>2</v>
      </c>
      <c r="P4" s="8">
        <f>(B4+C4+D4)/M4*100</f>
        <v>22.448979591836736</v>
      </c>
      <c r="Q4" s="8">
        <f>(E4+F4)/M4*100</f>
        <v>48.979591836734691</v>
      </c>
      <c r="R4" s="8">
        <f>(G4+H4)/M4*100</f>
        <v>19.387755102040817</v>
      </c>
      <c r="S4" s="8">
        <f>(I4+J4)/M4*100</f>
        <v>9.183673469387756</v>
      </c>
      <c r="T4" s="8">
        <f>100-P4-Q4-R4-S4</f>
        <v>0</v>
      </c>
    </row>
    <row r="5" spans="1:20" ht="35.1" customHeight="1" x14ac:dyDescent="0.2">
      <c r="A5" s="2" t="s">
        <v>0</v>
      </c>
      <c r="B5" s="2">
        <v>12</v>
      </c>
      <c r="C5" s="2">
        <v>7</v>
      </c>
      <c r="D5" s="2">
        <v>14</v>
      </c>
      <c r="E5" s="2">
        <v>10</v>
      </c>
      <c r="F5" s="2">
        <v>71</v>
      </c>
      <c r="G5" s="2">
        <v>6</v>
      </c>
      <c r="H5" s="2">
        <v>18</v>
      </c>
      <c r="I5" s="2">
        <v>7</v>
      </c>
      <c r="J5" s="2">
        <v>0</v>
      </c>
      <c r="K5" s="2">
        <v>0</v>
      </c>
      <c r="L5" s="2">
        <v>0</v>
      </c>
      <c r="M5" s="6">
        <f t="shared" ref="M5:M16" si="0">SUM(B5:L5)</f>
        <v>145</v>
      </c>
      <c r="O5" s="2" t="s">
        <v>0</v>
      </c>
      <c r="P5" s="8">
        <f t="shared" ref="P5:P16" si="1">(B5+C5+D5)/M5*100</f>
        <v>22.758620689655174</v>
      </c>
      <c r="Q5" s="8">
        <f t="shared" ref="Q5:Q16" si="2">(E5+F5)/M5*100</f>
        <v>55.862068965517238</v>
      </c>
      <c r="R5" s="8">
        <f t="shared" ref="R5:R16" si="3">(G5+H5)/M5*100</f>
        <v>16.551724137931036</v>
      </c>
      <c r="S5" s="8">
        <f t="shared" ref="S5:S16" si="4">(I5+J5)/M5*100</f>
        <v>4.8275862068965516</v>
      </c>
      <c r="T5" s="8">
        <f t="shared" ref="T5:T16" si="5">100-P5-Q5-R5-S5</f>
        <v>0</v>
      </c>
    </row>
    <row r="6" spans="1:20" ht="35.1" customHeight="1" x14ac:dyDescent="0.2">
      <c r="A6" s="2" t="s">
        <v>1</v>
      </c>
      <c r="B6" s="2">
        <v>5</v>
      </c>
      <c r="C6" s="2">
        <v>3</v>
      </c>
      <c r="D6" s="2">
        <v>5</v>
      </c>
      <c r="E6" s="2">
        <v>17</v>
      </c>
      <c r="F6" s="2">
        <v>32</v>
      </c>
      <c r="G6" s="2">
        <v>2</v>
      </c>
      <c r="H6" s="2">
        <v>5</v>
      </c>
      <c r="I6" s="2">
        <v>10</v>
      </c>
      <c r="J6" s="2">
        <v>0</v>
      </c>
      <c r="K6" s="2">
        <v>0</v>
      </c>
      <c r="L6" s="2">
        <v>0</v>
      </c>
      <c r="M6" s="6">
        <f t="shared" si="0"/>
        <v>79</v>
      </c>
      <c r="O6" s="2" t="s">
        <v>1</v>
      </c>
      <c r="P6" s="8">
        <f t="shared" si="1"/>
        <v>16.455696202531644</v>
      </c>
      <c r="Q6" s="8">
        <f t="shared" si="2"/>
        <v>62.025316455696199</v>
      </c>
      <c r="R6" s="8">
        <f t="shared" si="3"/>
        <v>8.8607594936708853</v>
      </c>
      <c r="S6" s="8">
        <f t="shared" si="4"/>
        <v>12.658227848101266</v>
      </c>
      <c r="T6" s="8">
        <f t="shared" si="5"/>
        <v>0</v>
      </c>
    </row>
    <row r="7" spans="1:20" ht="35.1" customHeight="1" x14ac:dyDescent="0.2">
      <c r="A7" s="4" t="s">
        <v>24</v>
      </c>
      <c r="B7" s="2">
        <v>8</v>
      </c>
      <c r="C7" s="2">
        <v>8</v>
      </c>
      <c r="D7" s="2">
        <v>11</v>
      </c>
      <c r="E7" s="2">
        <v>13</v>
      </c>
      <c r="F7" s="2">
        <v>53</v>
      </c>
      <c r="G7" s="2">
        <v>1</v>
      </c>
      <c r="H7" s="2">
        <v>6</v>
      </c>
      <c r="I7" s="2">
        <v>4</v>
      </c>
      <c r="J7" s="2">
        <v>0</v>
      </c>
      <c r="K7" s="2">
        <v>1</v>
      </c>
      <c r="L7" s="2">
        <v>0</v>
      </c>
      <c r="M7" s="6">
        <f t="shared" si="0"/>
        <v>105</v>
      </c>
      <c r="O7" s="4" t="s">
        <v>24</v>
      </c>
      <c r="P7" s="8">
        <f t="shared" si="1"/>
        <v>25.714285714285712</v>
      </c>
      <c r="Q7" s="8">
        <f t="shared" si="2"/>
        <v>62.857142857142854</v>
      </c>
      <c r="R7" s="8">
        <f t="shared" si="3"/>
        <v>6.666666666666667</v>
      </c>
      <c r="S7" s="8">
        <f t="shared" si="4"/>
        <v>3.8095238095238098</v>
      </c>
      <c r="T7" s="8">
        <f t="shared" si="5"/>
        <v>0.95238095238096099</v>
      </c>
    </row>
    <row r="8" spans="1:20" ht="35.1" customHeight="1" x14ac:dyDescent="0.2">
      <c r="A8" s="4" t="s">
        <v>25</v>
      </c>
      <c r="B8" s="2">
        <v>8</v>
      </c>
      <c r="C8" s="2">
        <v>7</v>
      </c>
      <c r="D8" s="2">
        <v>11</v>
      </c>
      <c r="E8" s="2">
        <v>5</v>
      </c>
      <c r="F8" s="2">
        <v>61</v>
      </c>
      <c r="G8" s="2">
        <v>14</v>
      </c>
      <c r="H8" s="2">
        <v>13</v>
      </c>
      <c r="I8" s="2">
        <v>12</v>
      </c>
      <c r="J8" s="2">
        <v>0</v>
      </c>
      <c r="K8" s="2">
        <v>1</v>
      </c>
      <c r="L8" s="2">
        <v>0</v>
      </c>
      <c r="M8" s="6">
        <f t="shared" si="0"/>
        <v>132</v>
      </c>
      <c r="O8" s="4" t="s">
        <v>25</v>
      </c>
      <c r="P8" s="8">
        <f t="shared" si="1"/>
        <v>19.696969696969695</v>
      </c>
      <c r="Q8" s="8">
        <f t="shared" si="2"/>
        <v>50</v>
      </c>
      <c r="R8" s="8">
        <f t="shared" si="3"/>
        <v>20.454545454545457</v>
      </c>
      <c r="S8" s="8">
        <f t="shared" si="4"/>
        <v>9.0909090909090917</v>
      </c>
      <c r="T8" s="8">
        <f t="shared" si="5"/>
        <v>0.75757575757576312</v>
      </c>
    </row>
    <row r="9" spans="1:20" ht="35.1" customHeight="1" x14ac:dyDescent="0.2">
      <c r="A9" s="4" t="s">
        <v>3</v>
      </c>
      <c r="B9" s="2">
        <v>1</v>
      </c>
      <c r="C9" s="2">
        <v>7</v>
      </c>
      <c r="D9" s="2">
        <v>5</v>
      </c>
      <c r="E9" s="2">
        <v>10</v>
      </c>
      <c r="F9" s="2">
        <v>30</v>
      </c>
      <c r="G9" s="2">
        <v>2</v>
      </c>
      <c r="H9" s="2">
        <v>5</v>
      </c>
      <c r="I9" s="2">
        <v>3</v>
      </c>
      <c r="J9" s="2">
        <v>0</v>
      </c>
      <c r="K9" s="2">
        <v>0</v>
      </c>
      <c r="L9" s="2">
        <v>0</v>
      </c>
      <c r="M9" s="6">
        <f t="shared" si="0"/>
        <v>63</v>
      </c>
      <c r="O9" s="4" t="s">
        <v>3</v>
      </c>
      <c r="P9" s="8">
        <f t="shared" si="1"/>
        <v>20.634920634920633</v>
      </c>
      <c r="Q9" s="8">
        <f t="shared" si="2"/>
        <v>63.492063492063487</v>
      </c>
      <c r="R9" s="8">
        <f t="shared" si="3"/>
        <v>11.111111111111111</v>
      </c>
      <c r="S9" s="8">
        <f t="shared" si="4"/>
        <v>4.7619047619047619</v>
      </c>
      <c r="T9" s="8">
        <f t="shared" si="5"/>
        <v>7.9936057773011271E-15</v>
      </c>
    </row>
    <row r="10" spans="1:20" ht="35.1" customHeight="1" x14ac:dyDescent="0.2">
      <c r="A10" s="4" t="s">
        <v>4</v>
      </c>
      <c r="B10" s="2">
        <v>7</v>
      </c>
      <c r="C10" s="2">
        <v>2</v>
      </c>
      <c r="D10" s="2">
        <v>11</v>
      </c>
      <c r="E10" s="2">
        <v>7</v>
      </c>
      <c r="F10" s="2">
        <v>35</v>
      </c>
      <c r="G10" s="2">
        <v>0</v>
      </c>
      <c r="H10" s="2">
        <v>12</v>
      </c>
      <c r="I10" s="2">
        <v>11</v>
      </c>
      <c r="J10" s="2">
        <v>0</v>
      </c>
      <c r="K10" s="2">
        <v>0</v>
      </c>
      <c r="L10" s="2">
        <v>0</v>
      </c>
      <c r="M10" s="6">
        <f t="shared" si="0"/>
        <v>85</v>
      </c>
      <c r="O10" s="4" t="s">
        <v>4</v>
      </c>
      <c r="P10" s="8">
        <f t="shared" si="1"/>
        <v>23.52941176470588</v>
      </c>
      <c r="Q10" s="8">
        <f t="shared" si="2"/>
        <v>49.411764705882355</v>
      </c>
      <c r="R10" s="8">
        <f t="shared" si="3"/>
        <v>14.117647058823529</v>
      </c>
      <c r="S10" s="8">
        <f t="shared" si="4"/>
        <v>12.941176470588237</v>
      </c>
      <c r="T10" s="8">
        <f t="shared" si="5"/>
        <v>0</v>
      </c>
    </row>
    <row r="11" spans="1:20" ht="35.1" customHeight="1" x14ac:dyDescent="0.2">
      <c r="A11" s="4" t="s">
        <v>5</v>
      </c>
      <c r="B11" s="2">
        <v>4</v>
      </c>
      <c r="C11" s="2">
        <v>5</v>
      </c>
      <c r="D11" s="2">
        <v>19</v>
      </c>
      <c r="E11" s="2">
        <v>8</v>
      </c>
      <c r="F11" s="2">
        <v>87</v>
      </c>
      <c r="G11" s="2">
        <v>0</v>
      </c>
      <c r="H11" s="2">
        <v>12</v>
      </c>
      <c r="I11" s="2">
        <v>0</v>
      </c>
      <c r="J11" s="2">
        <v>0</v>
      </c>
      <c r="K11" s="2">
        <v>0</v>
      </c>
      <c r="L11" s="2">
        <v>0</v>
      </c>
      <c r="M11" s="6">
        <f t="shared" si="0"/>
        <v>135</v>
      </c>
      <c r="O11" s="4" t="s">
        <v>5</v>
      </c>
      <c r="P11" s="8">
        <f t="shared" si="1"/>
        <v>20.74074074074074</v>
      </c>
      <c r="Q11" s="8">
        <f t="shared" si="2"/>
        <v>70.370370370370367</v>
      </c>
      <c r="R11" s="8">
        <f t="shared" si="3"/>
        <v>8.8888888888888893</v>
      </c>
      <c r="S11" s="8">
        <f t="shared" si="4"/>
        <v>0</v>
      </c>
      <c r="T11" s="8">
        <f t="shared" si="5"/>
        <v>1.0658141036401503E-14</v>
      </c>
    </row>
    <row r="12" spans="1:20" ht="35.1" customHeight="1" x14ac:dyDescent="0.2">
      <c r="A12" s="4" t="s">
        <v>6</v>
      </c>
      <c r="B12" s="2">
        <v>6</v>
      </c>
      <c r="C12" s="2">
        <v>4</v>
      </c>
      <c r="D12" s="2">
        <v>8</v>
      </c>
      <c r="E12" s="2">
        <v>23</v>
      </c>
      <c r="F12" s="2">
        <v>35</v>
      </c>
      <c r="G12" s="2">
        <v>7</v>
      </c>
      <c r="H12" s="2">
        <v>4</v>
      </c>
      <c r="I12" s="2">
        <v>13</v>
      </c>
      <c r="J12" s="2">
        <v>0</v>
      </c>
      <c r="K12" s="2">
        <v>0</v>
      </c>
      <c r="L12" s="2">
        <v>0</v>
      </c>
      <c r="M12" s="6">
        <f t="shared" si="0"/>
        <v>100</v>
      </c>
      <c r="O12" s="4" t="s">
        <v>6</v>
      </c>
      <c r="P12" s="8">
        <f t="shared" si="1"/>
        <v>18</v>
      </c>
      <c r="Q12" s="8">
        <f t="shared" si="2"/>
        <v>57.999999999999993</v>
      </c>
      <c r="R12" s="8">
        <f t="shared" si="3"/>
        <v>11</v>
      </c>
      <c r="S12" s="8">
        <f t="shared" si="4"/>
        <v>13</v>
      </c>
      <c r="T12" s="8">
        <f t="shared" si="5"/>
        <v>0</v>
      </c>
    </row>
    <row r="13" spans="1:20" ht="35.1" customHeight="1" x14ac:dyDescent="0.2">
      <c r="A13" s="2" t="s">
        <v>7</v>
      </c>
      <c r="B13" s="2">
        <v>6</v>
      </c>
      <c r="C13" s="2">
        <v>2</v>
      </c>
      <c r="D13" s="2">
        <v>7</v>
      </c>
      <c r="E13" s="2">
        <v>18</v>
      </c>
      <c r="F13" s="2">
        <v>52</v>
      </c>
      <c r="G13" s="2">
        <v>5</v>
      </c>
      <c r="H13" s="2">
        <v>14</v>
      </c>
      <c r="I13" s="2">
        <v>8</v>
      </c>
      <c r="J13" s="2">
        <v>0</v>
      </c>
      <c r="K13" s="2">
        <v>2</v>
      </c>
      <c r="L13" s="2">
        <v>0</v>
      </c>
      <c r="M13" s="6">
        <f t="shared" si="0"/>
        <v>114</v>
      </c>
      <c r="O13" s="2" t="s">
        <v>7</v>
      </c>
      <c r="P13" s="8">
        <f t="shared" si="1"/>
        <v>13.157894736842104</v>
      </c>
      <c r="Q13" s="8">
        <f t="shared" si="2"/>
        <v>61.403508771929829</v>
      </c>
      <c r="R13" s="8">
        <f t="shared" si="3"/>
        <v>16.666666666666664</v>
      </c>
      <c r="S13" s="8">
        <f t="shared" si="4"/>
        <v>7.0175438596491224</v>
      </c>
      <c r="T13" s="8">
        <f t="shared" si="5"/>
        <v>1.7543859649122746</v>
      </c>
    </row>
    <row r="14" spans="1:20" ht="35.1" customHeight="1" x14ac:dyDescent="0.2">
      <c r="A14" s="2" t="s">
        <v>8</v>
      </c>
      <c r="B14" s="2">
        <v>5</v>
      </c>
      <c r="C14" s="2">
        <v>4</v>
      </c>
      <c r="D14" s="2">
        <v>6</v>
      </c>
      <c r="E14" s="2">
        <v>14</v>
      </c>
      <c r="F14" s="2">
        <v>28</v>
      </c>
      <c r="G14" s="2">
        <v>0</v>
      </c>
      <c r="H14" s="2">
        <v>7</v>
      </c>
      <c r="I14" s="2">
        <v>4</v>
      </c>
      <c r="J14" s="2">
        <v>0</v>
      </c>
      <c r="K14" s="2">
        <v>0</v>
      </c>
      <c r="L14" s="2">
        <v>0</v>
      </c>
      <c r="M14" s="6">
        <f t="shared" si="0"/>
        <v>68</v>
      </c>
      <c r="O14" s="2" t="s">
        <v>8</v>
      </c>
      <c r="P14" s="8">
        <f t="shared" si="1"/>
        <v>22.058823529411764</v>
      </c>
      <c r="Q14" s="8">
        <f t="shared" si="2"/>
        <v>61.764705882352942</v>
      </c>
      <c r="R14" s="8">
        <f t="shared" si="3"/>
        <v>10.294117647058822</v>
      </c>
      <c r="S14" s="8">
        <f t="shared" si="4"/>
        <v>5.8823529411764701</v>
      </c>
      <c r="T14" s="8">
        <f t="shared" si="5"/>
        <v>0</v>
      </c>
    </row>
    <row r="15" spans="1:20" ht="35.1" customHeight="1" x14ac:dyDescent="0.2">
      <c r="A15" s="4" t="s">
        <v>26</v>
      </c>
      <c r="B15" s="2">
        <v>2</v>
      </c>
      <c r="C15" s="2">
        <v>0</v>
      </c>
      <c r="D15" s="2">
        <v>9</v>
      </c>
      <c r="E15" s="2">
        <v>6</v>
      </c>
      <c r="F15" s="2">
        <v>25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6">
        <f t="shared" si="0"/>
        <v>43</v>
      </c>
      <c r="O15" s="4" t="s">
        <v>26</v>
      </c>
      <c r="P15" s="8">
        <f t="shared" si="1"/>
        <v>25.581395348837212</v>
      </c>
      <c r="Q15" s="8">
        <f t="shared" si="2"/>
        <v>72.093023255813947</v>
      </c>
      <c r="R15" s="8">
        <f t="shared" si="3"/>
        <v>0</v>
      </c>
      <c r="S15" s="8">
        <f t="shared" si="4"/>
        <v>2.3255813953488373</v>
      </c>
      <c r="T15" s="8">
        <f t="shared" si="5"/>
        <v>0</v>
      </c>
    </row>
    <row r="16" spans="1:20" ht="35.1" customHeight="1" x14ac:dyDescent="0.2">
      <c r="A16" s="4" t="s">
        <v>9</v>
      </c>
      <c r="B16" s="2">
        <v>1</v>
      </c>
      <c r="C16" s="2">
        <v>2</v>
      </c>
      <c r="D16" s="2">
        <v>7</v>
      </c>
      <c r="E16" s="2">
        <v>8</v>
      </c>
      <c r="F16" s="2">
        <v>50</v>
      </c>
      <c r="G16" s="2">
        <v>1</v>
      </c>
      <c r="H16" s="2">
        <v>3</v>
      </c>
      <c r="I16" s="2">
        <v>10</v>
      </c>
      <c r="J16" s="2">
        <v>0</v>
      </c>
      <c r="K16" s="2">
        <v>2</v>
      </c>
      <c r="L16" s="2">
        <v>0</v>
      </c>
      <c r="M16" s="6">
        <f t="shared" si="0"/>
        <v>84</v>
      </c>
      <c r="O16" s="4" t="s">
        <v>9</v>
      </c>
      <c r="P16" s="8">
        <f t="shared" si="1"/>
        <v>11.904761904761903</v>
      </c>
      <c r="Q16" s="8">
        <f t="shared" si="2"/>
        <v>69.047619047619051</v>
      </c>
      <c r="R16" s="8">
        <f t="shared" si="3"/>
        <v>4.7619047619047619</v>
      </c>
      <c r="S16" s="8">
        <f t="shared" si="4"/>
        <v>11.904761904761903</v>
      </c>
      <c r="T16" s="8">
        <f t="shared" si="5"/>
        <v>2.3809523809523849</v>
      </c>
    </row>
    <row r="17" spans="1:13" ht="73.5" customHeight="1" x14ac:dyDescent="0.2">
      <c r="A17" s="7" t="s">
        <v>29</v>
      </c>
      <c r="B17" s="6">
        <f t="shared" ref="B17:M17" si="6">SUM(B4:B16)</f>
        <v>70</v>
      </c>
      <c r="C17" s="6">
        <f t="shared" si="6"/>
        <v>57</v>
      </c>
      <c r="D17" s="6">
        <f t="shared" si="6"/>
        <v>124</v>
      </c>
      <c r="E17" s="6">
        <f t="shared" si="6"/>
        <v>150</v>
      </c>
      <c r="F17" s="6">
        <f t="shared" si="6"/>
        <v>596</v>
      </c>
      <c r="G17" s="6">
        <f t="shared" si="6"/>
        <v>54</v>
      </c>
      <c r="H17" s="6">
        <f t="shared" si="6"/>
        <v>102</v>
      </c>
      <c r="I17" s="6">
        <f t="shared" si="6"/>
        <v>92</v>
      </c>
      <c r="J17" s="6">
        <f t="shared" si="6"/>
        <v>0</v>
      </c>
      <c r="K17" s="6">
        <f t="shared" si="6"/>
        <v>6</v>
      </c>
      <c r="L17" s="6">
        <f t="shared" si="6"/>
        <v>0</v>
      </c>
      <c r="M17" s="6">
        <f t="shared" si="6"/>
        <v>1251</v>
      </c>
    </row>
    <row r="18" spans="1:13" s="1" customFormat="1" x14ac:dyDescent="0.2"/>
    <row r="19" spans="1:13" s="1" customFormat="1" x14ac:dyDescent="0.2"/>
    <row r="20" spans="1:13" s="1" customFormat="1" x14ac:dyDescent="0.2"/>
    <row r="21" spans="1:13" s="1" customFormat="1" x14ac:dyDescent="0.2"/>
    <row r="22" spans="1:13" s="1" customFormat="1" x14ac:dyDescent="0.2"/>
    <row r="23" spans="1:13" s="1" customFormat="1" x14ac:dyDescent="0.2"/>
    <row r="24" spans="1:13" s="1" customFormat="1" x14ac:dyDescent="0.2"/>
    <row r="25" spans="1:13" s="1" customFormat="1" x14ac:dyDescent="0.2"/>
  </sheetData>
  <mergeCells count="9">
    <mergeCell ref="A1:A3"/>
    <mergeCell ref="B1:M1"/>
    <mergeCell ref="B2:D2"/>
    <mergeCell ref="E2:F2"/>
    <mergeCell ref="G2:H2"/>
    <mergeCell ref="I2:J2"/>
    <mergeCell ref="K2:K3"/>
    <mergeCell ref="M2:M3"/>
    <mergeCell ref="L2:L3"/>
  </mergeCells>
  <pageMargins left="0.25" right="0.25" top="0.75" bottom="0.75" header="0.3" footer="0.3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N1" sqref="N1:X15"/>
    </sheetView>
  </sheetViews>
  <sheetFormatPr defaultRowHeight="12.75" x14ac:dyDescent="0.2"/>
  <cols>
    <col min="14" max="14" width="28.28515625" customWidth="1"/>
  </cols>
  <sheetData>
    <row r="1" spans="1:24" ht="12.75" customHeight="1" x14ac:dyDescent="0.2">
      <c r="A1" s="27"/>
      <c r="B1" s="15" t="s">
        <v>11</v>
      </c>
      <c r="C1" s="16"/>
      <c r="D1" s="17"/>
      <c r="E1" s="15" t="s">
        <v>12</v>
      </c>
      <c r="F1" s="17"/>
      <c r="G1" s="15" t="s">
        <v>13</v>
      </c>
      <c r="H1" s="17"/>
      <c r="I1" s="15" t="s">
        <v>14</v>
      </c>
      <c r="J1" s="17"/>
      <c r="K1" s="18" t="s">
        <v>23</v>
      </c>
      <c r="N1" s="30" t="s">
        <v>53</v>
      </c>
      <c r="O1" s="15" t="s">
        <v>11</v>
      </c>
      <c r="P1" s="16"/>
      <c r="Q1" s="17"/>
      <c r="R1" s="15" t="s">
        <v>12</v>
      </c>
      <c r="S1" s="17"/>
      <c r="T1" s="15" t="s">
        <v>13</v>
      </c>
      <c r="U1" s="17"/>
      <c r="V1" s="15" t="s">
        <v>14</v>
      </c>
      <c r="W1" s="17"/>
      <c r="X1" s="18" t="s">
        <v>23</v>
      </c>
    </row>
    <row r="2" spans="1:24" ht="12.75" customHeight="1" x14ac:dyDescent="0.2">
      <c r="A2" s="28"/>
      <c r="B2" s="3" t="s">
        <v>16</v>
      </c>
      <c r="C2" s="3" t="s">
        <v>17</v>
      </c>
      <c r="D2" s="5" t="s">
        <v>18</v>
      </c>
      <c r="E2" s="2" t="s">
        <v>19</v>
      </c>
      <c r="F2" s="2" t="s">
        <v>20</v>
      </c>
      <c r="G2" s="2" t="s">
        <v>20</v>
      </c>
      <c r="H2" s="2" t="s">
        <v>21</v>
      </c>
      <c r="I2" s="2" t="s">
        <v>20</v>
      </c>
      <c r="J2" s="2" t="s">
        <v>22</v>
      </c>
      <c r="K2" s="19"/>
      <c r="N2" s="29"/>
      <c r="O2" s="3" t="s">
        <v>16</v>
      </c>
      <c r="P2" s="3" t="s">
        <v>17</v>
      </c>
      <c r="Q2" s="5" t="s">
        <v>18</v>
      </c>
      <c r="R2" s="2" t="s">
        <v>19</v>
      </c>
      <c r="S2" s="2" t="s">
        <v>20</v>
      </c>
      <c r="T2" s="2" t="s">
        <v>20</v>
      </c>
      <c r="U2" s="2" t="s">
        <v>21</v>
      </c>
      <c r="V2" s="2" t="s">
        <v>20</v>
      </c>
      <c r="W2" s="2" t="s">
        <v>22</v>
      </c>
      <c r="X2" s="19"/>
    </row>
    <row r="3" spans="1:24" ht="25.5" x14ac:dyDescent="0.2">
      <c r="A3" s="4" t="s">
        <v>2</v>
      </c>
      <c r="B3" s="2">
        <v>5</v>
      </c>
      <c r="C3" s="2">
        <v>6</v>
      </c>
      <c r="D3" s="2">
        <v>11</v>
      </c>
      <c r="E3" s="2">
        <v>11</v>
      </c>
      <c r="F3" s="2">
        <v>37</v>
      </c>
      <c r="G3" s="2">
        <v>16</v>
      </c>
      <c r="H3" s="2">
        <v>3</v>
      </c>
      <c r="I3" s="2">
        <v>9</v>
      </c>
      <c r="J3" s="2">
        <v>0</v>
      </c>
      <c r="K3" s="2">
        <v>0</v>
      </c>
      <c r="N3" t="s">
        <v>40</v>
      </c>
      <c r="O3" s="2">
        <v>5</v>
      </c>
      <c r="P3" s="2">
        <v>6</v>
      </c>
      <c r="Q3" s="2">
        <v>11</v>
      </c>
      <c r="R3" s="2">
        <v>11</v>
      </c>
      <c r="S3" s="2">
        <v>37</v>
      </c>
      <c r="T3" s="2">
        <v>16</v>
      </c>
      <c r="U3" s="2">
        <v>3</v>
      </c>
      <c r="V3" s="2">
        <v>9</v>
      </c>
      <c r="W3" s="2">
        <v>0</v>
      </c>
      <c r="X3" s="2">
        <v>0</v>
      </c>
    </row>
    <row r="4" spans="1:24" x14ac:dyDescent="0.2">
      <c r="A4" s="2" t="s">
        <v>0</v>
      </c>
      <c r="B4" s="2">
        <v>12</v>
      </c>
      <c r="C4" s="2">
        <v>7</v>
      </c>
      <c r="D4" s="2">
        <v>14</v>
      </c>
      <c r="E4" s="2">
        <v>10</v>
      </c>
      <c r="F4" s="2">
        <v>71</v>
      </c>
      <c r="G4" s="2">
        <v>6</v>
      </c>
      <c r="H4" s="2">
        <v>18</v>
      </c>
      <c r="I4" s="2">
        <v>7</v>
      </c>
      <c r="J4" s="2">
        <v>0</v>
      </c>
      <c r="K4" s="2">
        <v>0</v>
      </c>
      <c r="N4" t="s">
        <v>41</v>
      </c>
      <c r="O4" s="2">
        <v>12</v>
      </c>
      <c r="P4" s="2">
        <v>7</v>
      </c>
      <c r="Q4" s="2">
        <v>14</v>
      </c>
      <c r="R4" s="2">
        <v>10</v>
      </c>
      <c r="S4" s="2">
        <v>71</v>
      </c>
      <c r="T4" s="2">
        <v>6</v>
      </c>
      <c r="U4" s="2">
        <v>18</v>
      </c>
      <c r="V4" s="2">
        <v>7</v>
      </c>
      <c r="W4" s="2">
        <v>0</v>
      </c>
      <c r="X4" s="2">
        <v>0</v>
      </c>
    </row>
    <row r="5" spans="1:24" x14ac:dyDescent="0.2">
      <c r="A5" s="2" t="s">
        <v>1</v>
      </c>
      <c r="B5" s="2">
        <v>5</v>
      </c>
      <c r="C5" s="2">
        <v>3</v>
      </c>
      <c r="D5" s="2">
        <v>5</v>
      </c>
      <c r="E5" s="2">
        <v>17</v>
      </c>
      <c r="F5" s="2">
        <v>32</v>
      </c>
      <c r="G5" s="2">
        <v>2</v>
      </c>
      <c r="H5" s="2">
        <v>5</v>
      </c>
      <c r="I5" s="2">
        <v>10</v>
      </c>
      <c r="J5" s="2">
        <v>0</v>
      </c>
      <c r="K5" s="2">
        <v>0</v>
      </c>
      <c r="N5" t="s">
        <v>42</v>
      </c>
      <c r="O5" s="2">
        <v>5</v>
      </c>
      <c r="P5" s="2">
        <v>3</v>
      </c>
      <c r="Q5" s="2">
        <v>5</v>
      </c>
      <c r="R5" s="2">
        <v>17</v>
      </c>
      <c r="S5" s="2">
        <v>32</v>
      </c>
      <c r="T5" s="2">
        <v>2</v>
      </c>
      <c r="U5" s="2">
        <v>5</v>
      </c>
      <c r="V5" s="2">
        <v>10</v>
      </c>
      <c r="W5" s="2">
        <v>0</v>
      </c>
      <c r="X5" s="2">
        <v>0</v>
      </c>
    </row>
    <row r="6" spans="1:24" ht="38.25" x14ac:dyDescent="0.2">
      <c r="A6" s="4" t="s">
        <v>24</v>
      </c>
      <c r="B6" s="2">
        <v>8</v>
      </c>
      <c r="C6" s="2">
        <v>8</v>
      </c>
      <c r="D6" s="2">
        <v>11</v>
      </c>
      <c r="E6" s="2">
        <v>13</v>
      </c>
      <c r="F6" s="2">
        <v>53</v>
      </c>
      <c r="G6" s="2">
        <v>1</v>
      </c>
      <c r="H6" s="2">
        <v>6</v>
      </c>
      <c r="I6" s="2">
        <v>4</v>
      </c>
      <c r="J6" s="2">
        <v>0</v>
      </c>
      <c r="K6" s="2">
        <v>1</v>
      </c>
      <c r="N6" t="s">
        <v>43</v>
      </c>
      <c r="O6" s="2">
        <v>8</v>
      </c>
      <c r="P6" s="2">
        <v>8</v>
      </c>
      <c r="Q6" s="2">
        <v>11</v>
      </c>
      <c r="R6" s="2">
        <v>13</v>
      </c>
      <c r="S6" s="2">
        <v>53</v>
      </c>
      <c r="T6" s="2">
        <v>1</v>
      </c>
      <c r="U6" s="2">
        <v>6</v>
      </c>
      <c r="V6" s="2">
        <v>4</v>
      </c>
      <c r="W6" s="2">
        <v>0</v>
      </c>
      <c r="X6" s="2">
        <v>1</v>
      </c>
    </row>
    <row r="7" spans="1:24" ht="25.5" x14ac:dyDescent="0.2">
      <c r="A7" s="4" t="s">
        <v>25</v>
      </c>
      <c r="B7" s="2">
        <v>8</v>
      </c>
      <c r="C7" s="2">
        <v>7</v>
      </c>
      <c r="D7" s="2">
        <v>11</v>
      </c>
      <c r="E7" s="2">
        <v>5</v>
      </c>
      <c r="F7" s="2">
        <v>61</v>
      </c>
      <c r="G7" s="2">
        <v>14</v>
      </c>
      <c r="H7" s="2">
        <v>13</v>
      </c>
      <c r="I7" s="2">
        <v>12</v>
      </c>
      <c r="J7" s="2">
        <v>0</v>
      </c>
      <c r="K7" s="2">
        <v>1</v>
      </c>
      <c r="N7" t="s">
        <v>44</v>
      </c>
      <c r="O7" s="2">
        <v>8</v>
      </c>
      <c r="P7" s="2">
        <v>7</v>
      </c>
      <c r="Q7" s="2">
        <v>11</v>
      </c>
      <c r="R7" s="2">
        <v>5</v>
      </c>
      <c r="S7" s="2">
        <v>61</v>
      </c>
      <c r="T7" s="2">
        <v>14</v>
      </c>
      <c r="U7" s="2">
        <v>13</v>
      </c>
      <c r="V7" s="2">
        <v>12</v>
      </c>
      <c r="W7" s="2">
        <v>0</v>
      </c>
      <c r="X7" s="2">
        <v>1</v>
      </c>
    </row>
    <row r="8" spans="1:24" ht="25.5" x14ac:dyDescent="0.2">
      <c r="A8" s="4" t="s">
        <v>3</v>
      </c>
      <c r="B8" s="2">
        <v>1</v>
      </c>
      <c r="C8" s="2">
        <v>7</v>
      </c>
      <c r="D8" s="2">
        <v>5</v>
      </c>
      <c r="E8" s="2">
        <v>10</v>
      </c>
      <c r="F8" s="2">
        <v>30</v>
      </c>
      <c r="G8" s="2">
        <v>2</v>
      </c>
      <c r="H8" s="2">
        <v>5</v>
      </c>
      <c r="I8" s="2">
        <v>3</v>
      </c>
      <c r="J8" s="2">
        <v>0</v>
      </c>
      <c r="K8" s="2">
        <v>0</v>
      </c>
      <c r="N8" t="s">
        <v>45</v>
      </c>
      <c r="O8" s="2">
        <v>1</v>
      </c>
      <c r="P8" s="2">
        <v>7</v>
      </c>
      <c r="Q8" s="2">
        <v>5</v>
      </c>
      <c r="R8" s="2">
        <v>10</v>
      </c>
      <c r="S8" s="2">
        <v>30</v>
      </c>
      <c r="T8" s="2">
        <v>2</v>
      </c>
      <c r="U8" s="2">
        <v>5</v>
      </c>
      <c r="V8" s="2">
        <v>3</v>
      </c>
      <c r="W8" s="2">
        <v>0</v>
      </c>
      <c r="X8" s="2">
        <v>0</v>
      </c>
    </row>
    <row r="9" spans="1:24" ht="25.5" x14ac:dyDescent="0.2">
      <c r="A9" s="4" t="s">
        <v>4</v>
      </c>
      <c r="B9" s="2">
        <v>7</v>
      </c>
      <c r="C9" s="2">
        <v>2</v>
      </c>
      <c r="D9" s="2">
        <v>11</v>
      </c>
      <c r="E9" s="2">
        <v>7</v>
      </c>
      <c r="F9" s="2">
        <v>35</v>
      </c>
      <c r="G9" s="2">
        <v>0</v>
      </c>
      <c r="H9" s="2">
        <v>12</v>
      </c>
      <c r="I9" s="2">
        <v>11</v>
      </c>
      <c r="J9" s="2">
        <v>0</v>
      </c>
      <c r="K9" s="2">
        <v>0</v>
      </c>
      <c r="N9" t="s">
        <v>46</v>
      </c>
      <c r="O9" s="2">
        <v>7</v>
      </c>
      <c r="P9" s="2">
        <v>2</v>
      </c>
      <c r="Q9" s="2">
        <v>11</v>
      </c>
      <c r="R9" s="2">
        <v>7</v>
      </c>
      <c r="S9" s="2">
        <v>35</v>
      </c>
      <c r="T9" s="2">
        <v>0</v>
      </c>
      <c r="U9" s="2">
        <v>12</v>
      </c>
      <c r="V9" s="2">
        <v>11</v>
      </c>
      <c r="W9" s="2">
        <v>0</v>
      </c>
      <c r="X9" s="2">
        <v>0</v>
      </c>
    </row>
    <row r="10" spans="1:24" ht="25.5" x14ac:dyDescent="0.2">
      <c r="A10" s="4" t="s">
        <v>5</v>
      </c>
      <c r="B10" s="2">
        <v>4</v>
      </c>
      <c r="C10" s="2">
        <v>5</v>
      </c>
      <c r="D10" s="2">
        <v>19</v>
      </c>
      <c r="E10" s="2">
        <v>8</v>
      </c>
      <c r="F10" s="2">
        <v>87</v>
      </c>
      <c r="G10" s="2">
        <v>0</v>
      </c>
      <c r="H10" s="2">
        <v>12</v>
      </c>
      <c r="I10" s="2">
        <v>0</v>
      </c>
      <c r="J10" s="2">
        <v>0</v>
      </c>
      <c r="K10" s="2">
        <v>0</v>
      </c>
      <c r="N10" t="s">
        <v>47</v>
      </c>
      <c r="O10" s="2">
        <v>4</v>
      </c>
      <c r="P10" s="2">
        <v>5</v>
      </c>
      <c r="Q10" s="2">
        <v>19</v>
      </c>
      <c r="R10" s="2">
        <v>8</v>
      </c>
      <c r="S10" s="2">
        <v>87</v>
      </c>
      <c r="T10" s="2">
        <v>0</v>
      </c>
      <c r="U10" s="2">
        <v>12</v>
      </c>
      <c r="V10" s="2">
        <v>0</v>
      </c>
      <c r="W10" s="2">
        <v>0</v>
      </c>
      <c r="X10" s="2">
        <v>0</v>
      </c>
    </row>
    <row r="11" spans="1:24" ht="25.5" x14ac:dyDescent="0.2">
      <c r="A11" s="4" t="s">
        <v>6</v>
      </c>
      <c r="B11" s="2">
        <v>6</v>
      </c>
      <c r="C11" s="2">
        <v>4</v>
      </c>
      <c r="D11" s="2">
        <v>8</v>
      </c>
      <c r="E11" s="2">
        <v>23</v>
      </c>
      <c r="F11" s="2">
        <v>35</v>
      </c>
      <c r="G11" s="2">
        <v>7</v>
      </c>
      <c r="H11" s="2">
        <v>4</v>
      </c>
      <c r="I11" s="2">
        <v>13</v>
      </c>
      <c r="J11" s="2">
        <v>0</v>
      </c>
      <c r="K11" s="2">
        <v>0</v>
      </c>
      <c r="N11" t="s">
        <v>48</v>
      </c>
      <c r="O11" s="2">
        <v>6</v>
      </c>
      <c r="P11" s="2">
        <v>4</v>
      </c>
      <c r="Q11" s="2">
        <v>8</v>
      </c>
      <c r="R11" s="2">
        <v>23</v>
      </c>
      <c r="S11" s="2">
        <v>35</v>
      </c>
      <c r="T11" s="2">
        <v>7</v>
      </c>
      <c r="U11" s="2">
        <v>4</v>
      </c>
      <c r="V11" s="2">
        <v>13</v>
      </c>
      <c r="W11" s="2">
        <v>0</v>
      </c>
      <c r="X11" s="2">
        <v>0</v>
      </c>
    </row>
    <row r="12" spans="1:24" x14ac:dyDescent="0.2">
      <c r="A12" s="2" t="s">
        <v>7</v>
      </c>
      <c r="B12" s="2">
        <v>6</v>
      </c>
      <c r="C12" s="2">
        <v>2</v>
      </c>
      <c r="D12" s="2">
        <v>7</v>
      </c>
      <c r="E12" s="2">
        <v>18</v>
      </c>
      <c r="F12" s="2">
        <v>52</v>
      </c>
      <c r="G12" s="2">
        <v>5</v>
      </c>
      <c r="H12" s="2">
        <v>14</v>
      </c>
      <c r="I12" s="2">
        <v>8</v>
      </c>
      <c r="J12" s="2">
        <v>0</v>
      </c>
      <c r="K12" s="2">
        <v>2</v>
      </c>
      <c r="N12" t="s">
        <v>49</v>
      </c>
      <c r="O12" s="2">
        <v>6</v>
      </c>
      <c r="P12" s="2">
        <v>2</v>
      </c>
      <c r="Q12" s="2">
        <v>7</v>
      </c>
      <c r="R12" s="2">
        <v>18</v>
      </c>
      <c r="S12" s="2">
        <v>52</v>
      </c>
      <c r="T12" s="2">
        <v>5</v>
      </c>
      <c r="U12" s="2">
        <v>14</v>
      </c>
      <c r="V12" s="2">
        <v>8</v>
      </c>
      <c r="W12" s="2">
        <v>0</v>
      </c>
      <c r="X12" s="2">
        <v>2</v>
      </c>
    </row>
    <row r="13" spans="1:24" x14ac:dyDescent="0.2">
      <c r="A13" s="2" t="s">
        <v>8</v>
      </c>
      <c r="B13" s="2">
        <v>5</v>
      </c>
      <c r="C13" s="2">
        <v>4</v>
      </c>
      <c r="D13" s="2">
        <v>6</v>
      </c>
      <c r="E13" s="2">
        <v>14</v>
      </c>
      <c r="F13" s="2">
        <v>28</v>
      </c>
      <c r="G13" s="2">
        <v>0</v>
      </c>
      <c r="H13" s="2">
        <v>7</v>
      </c>
      <c r="I13" s="2">
        <v>4</v>
      </c>
      <c r="J13" s="2">
        <v>0</v>
      </c>
      <c r="K13" s="2">
        <v>0</v>
      </c>
      <c r="N13" t="s">
        <v>50</v>
      </c>
      <c r="O13" s="2">
        <v>5</v>
      </c>
      <c r="P13" s="2">
        <v>4</v>
      </c>
      <c r="Q13" s="2">
        <v>6</v>
      </c>
      <c r="R13" s="2">
        <v>14</v>
      </c>
      <c r="S13" s="2">
        <v>28</v>
      </c>
      <c r="T13" s="2">
        <v>0</v>
      </c>
      <c r="U13" s="2">
        <v>7</v>
      </c>
      <c r="V13" s="2">
        <v>4</v>
      </c>
      <c r="W13" s="2">
        <v>0</v>
      </c>
      <c r="X13" s="2">
        <v>0</v>
      </c>
    </row>
    <row r="14" spans="1:24" ht="25.5" x14ac:dyDescent="0.2">
      <c r="A14" s="4" t="s">
        <v>26</v>
      </c>
      <c r="B14" s="2">
        <v>2</v>
      </c>
      <c r="C14" s="2">
        <v>0</v>
      </c>
      <c r="D14" s="2">
        <v>9</v>
      </c>
      <c r="E14" s="2">
        <v>6</v>
      </c>
      <c r="F14" s="2">
        <v>25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N14" t="s">
        <v>51</v>
      </c>
      <c r="O14" s="2">
        <v>2</v>
      </c>
      <c r="P14" s="2">
        <v>0</v>
      </c>
      <c r="Q14" s="2">
        <v>9</v>
      </c>
      <c r="R14" s="2">
        <v>6</v>
      </c>
      <c r="S14" s="2">
        <v>25</v>
      </c>
      <c r="T14" s="2">
        <v>0</v>
      </c>
      <c r="U14" s="2">
        <v>0</v>
      </c>
      <c r="V14" s="2">
        <v>1</v>
      </c>
      <c r="W14" s="2">
        <v>0</v>
      </c>
      <c r="X14" s="2">
        <v>0</v>
      </c>
    </row>
    <row r="15" spans="1:24" ht="25.5" x14ac:dyDescent="0.2">
      <c r="A15" s="4" t="s">
        <v>9</v>
      </c>
      <c r="B15" s="2">
        <v>1</v>
      </c>
      <c r="C15" s="2">
        <v>2</v>
      </c>
      <c r="D15" s="2">
        <v>7</v>
      </c>
      <c r="E15" s="2">
        <v>8</v>
      </c>
      <c r="F15" s="2">
        <v>50</v>
      </c>
      <c r="G15" s="2">
        <v>1</v>
      </c>
      <c r="H15" s="2">
        <v>3</v>
      </c>
      <c r="I15" s="2">
        <v>10</v>
      </c>
      <c r="J15" s="2">
        <v>0</v>
      </c>
      <c r="K15" s="2">
        <v>2</v>
      </c>
      <c r="N15" t="s">
        <v>52</v>
      </c>
      <c r="O15" s="2">
        <v>1</v>
      </c>
      <c r="P15" s="2">
        <v>2</v>
      </c>
      <c r="Q15" s="2">
        <v>7</v>
      </c>
      <c r="R15" s="2">
        <v>8</v>
      </c>
      <c r="S15" s="2">
        <v>50</v>
      </c>
      <c r="T15" s="2">
        <v>1</v>
      </c>
      <c r="U15" s="2">
        <v>3</v>
      </c>
      <c r="V15" s="2">
        <v>10</v>
      </c>
      <c r="W15" s="2">
        <v>0</v>
      </c>
      <c r="X15" s="2">
        <v>2</v>
      </c>
    </row>
  </sheetData>
  <mergeCells count="11">
    <mergeCell ref="O1:Q1"/>
    <mergeCell ref="R1:S1"/>
    <mergeCell ref="T1:U1"/>
    <mergeCell ref="V1:W1"/>
    <mergeCell ref="X1:X2"/>
    <mergeCell ref="N1:N2"/>
    <mergeCell ref="B1:D1"/>
    <mergeCell ref="E1:F1"/>
    <mergeCell ref="G1:H1"/>
    <mergeCell ref="I1:J1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M2" sqref="M2:M14"/>
    </sheetView>
  </sheetViews>
  <sheetFormatPr defaultRowHeight="12.75" x14ac:dyDescent="0.2"/>
  <cols>
    <col min="13" max="13" width="27.28515625" customWidth="1"/>
  </cols>
  <sheetData>
    <row r="1" spans="1:16" x14ac:dyDescent="0.2">
      <c r="B1" s="3" t="s">
        <v>16</v>
      </c>
      <c r="C1" s="3" t="s">
        <v>17</v>
      </c>
      <c r="D1" s="5" t="s">
        <v>18</v>
      </c>
      <c r="G1" s="24" t="s">
        <v>34</v>
      </c>
      <c r="H1" s="25" t="s">
        <v>35</v>
      </c>
      <c r="I1" s="25" t="s">
        <v>36</v>
      </c>
      <c r="N1" s="24" t="s">
        <v>37</v>
      </c>
      <c r="O1" s="24" t="s">
        <v>38</v>
      </c>
      <c r="P1" s="24" t="s">
        <v>39</v>
      </c>
    </row>
    <row r="2" spans="1:16" ht="25.5" x14ac:dyDescent="0.2">
      <c r="A2" s="4" t="s">
        <v>2</v>
      </c>
      <c r="B2" s="2">
        <v>5</v>
      </c>
      <c r="C2" s="2">
        <v>6</v>
      </c>
      <c r="D2" s="2">
        <v>11</v>
      </c>
      <c r="F2" s="4" t="s">
        <v>2</v>
      </c>
      <c r="G2">
        <f>B2+C2</f>
        <v>11</v>
      </c>
      <c r="H2">
        <f>D2</f>
        <v>11</v>
      </c>
      <c r="I2" s="26">
        <f>G2/H2</f>
        <v>1</v>
      </c>
      <c r="M2" s="24" t="str">
        <f>CONCATENATE("Wydział"," ",F2)</f>
        <v xml:space="preserve">Wydział Rol. i Biologii </v>
      </c>
      <c r="N2">
        <v>11</v>
      </c>
      <c r="O2">
        <v>11</v>
      </c>
      <c r="P2" s="26">
        <v>1</v>
      </c>
    </row>
    <row r="3" spans="1:16" x14ac:dyDescent="0.2">
      <c r="A3" s="2" t="s">
        <v>0</v>
      </c>
      <c r="B3" s="2">
        <v>12</v>
      </c>
      <c r="C3" s="2">
        <v>7</v>
      </c>
      <c r="D3" s="2">
        <v>14</v>
      </c>
      <c r="F3" s="2" t="s">
        <v>0</v>
      </c>
      <c r="G3">
        <f t="shared" ref="G3:G14" si="0">B3+C3</f>
        <v>19</v>
      </c>
      <c r="H3">
        <f t="shared" ref="H3:H14" si="1">D3</f>
        <v>14</v>
      </c>
      <c r="I3" s="26">
        <f t="shared" ref="I3:I14" si="2">G3/H3</f>
        <v>1.3571428571428572</v>
      </c>
      <c r="M3" s="24" t="str">
        <f t="shared" ref="M3:M14" si="3">CONCATENATE("Wydział"," ",F3)</f>
        <v>Wydział Med. Wet.</v>
      </c>
      <c r="N3">
        <v>19</v>
      </c>
      <c r="O3">
        <v>14</v>
      </c>
      <c r="P3" s="26">
        <v>1.3571428571428572</v>
      </c>
    </row>
    <row r="4" spans="1:16" x14ac:dyDescent="0.2">
      <c r="A4" s="2" t="s">
        <v>1</v>
      </c>
      <c r="B4" s="2">
        <v>5</v>
      </c>
      <c r="C4" s="2">
        <v>3</v>
      </c>
      <c r="D4" s="2">
        <v>5</v>
      </c>
      <c r="F4" s="2" t="s">
        <v>1</v>
      </c>
      <c r="G4">
        <f t="shared" si="0"/>
        <v>8</v>
      </c>
      <c r="H4">
        <f t="shared" si="1"/>
        <v>5</v>
      </c>
      <c r="I4" s="26">
        <f t="shared" si="2"/>
        <v>1.6</v>
      </c>
      <c r="M4" s="24" t="str">
        <f t="shared" si="3"/>
        <v>Wydział Leśny</v>
      </c>
      <c r="N4">
        <v>8</v>
      </c>
      <c r="O4">
        <v>5</v>
      </c>
      <c r="P4" s="26">
        <v>1.6</v>
      </c>
    </row>
    <row r="5" spans="1:16" ht="38.25" x14ac:dyDescent="0.2">
      <c r="A5" s="4" t="s">
        <v>24</v>
      </c>
      <c r="B5" s="2">
        <v>8</v>
      </c>
      <c r="C5" s="2">
        <v>8</v>
      </c>
      <c r="D5" s="2">
        <v>11</v>
      </c>
      <c r="F5" s="4" t="s">
        <v>24</v>
      </c>
      <c r="G5">
        <f t="shared" si="0"/>
        <v>16</v>
      </c>
      <c r="H5">
        <f t="shared" si="1"/>
        <v>11</v>
      </c>
      <c r="I5" s="26">
        <f t="shared" si="2"/>
        <v>1.4545454545454546</v>
      </c>
      <c r="M5" s="24" t="str">
        <f t="shared" si="3"/>
        <v>Wydział Org. Biotech. i Ar. Kraj.</v>
      </c>
      <c r="N5">
        <v>16</v>
      </c>
      <c r="O5">
        <v>11</v>
      </c>
      <c r="P5" s="26">
        <v>1.4545454545454546</v>
      </c>
    </row>
    <row r="6" spans="1:16" ht="25.5" x14ac:dyDescent="0.2">
      <c r="A6" s="4" t="s">
        <v>25</v>
      </c>
      <c r="B6" s="2">
        <v>8</v>
      </c>
      <c r="C6" s="2">
        <v>7</v>
      </c>
      <c r="D6" s="2">
        <v>11</v>
      </c>
      <c r="F6" s="4" t="s">
        <v>25</v>
      </c>
      <c r="G6">
        <f t="shared" si="0"/>
        <v>15</v>
      </c>
      <c r="H6">
        <f t="shared" si="1"/>
        <v>11</v>
      </c>
      <c r="I6" s="26">
        <f t="shared" si="2"/>
        <v>1.3636363636363635</v>
      </c>
      <c r="M6" s="24" t="str">
        <f t="shared" si="3"/>
        <v>Wydział Bud. i Inż. Środ.</v>
      </c>
      <c r="N6">
        <v>15</v>
      </c>
      <c r="O6">
        <v>11</v>
      </c>
      <c r="P6" s="26">
        <v>1.3636363636363635</v>
      </c>
    </row>
    <row r="7" spans="1:16" ht="25.5" x14ac:dyDescent="0.2">
      <c r="A7" s="4" t="s">
        <v>3</v>
      </c>
      <c r="B7" s="2">
        <v>1</v>
      </c>
      <c r="C7" s="2">
        <v>7</v>
      </c>
      <c r="D7" s="2">
        <v>5</v>
      </c>
      <c r="F7" s="4" t="s">
        <v>3</v>
      </c>
      <c r="G7">
        <f t="shared" si="0"/>
        <v>8</v>
      </c>
      <c r="H7">
        <f t="shared" si="1"/>
        <v>5</v>
      </c>
      <c r="I7" s="26">
        <f t="shared" si="2"/>
        <v>1.6</v>
      </c>
      <c r="M7" s="24" t="str">
        <f t="shared" si="3"/>
        <v>Wydział Tech. Drewna</v>
      </c>
      <c r="N7">
        <v>8</v>
      </c>
      <c r="O7">
        <v>5</v>
      </c>
      <c r="P7" s="26">
        <v>1.6</v>
      </c>
    </row>
    <row r="8" spans="1:16" ht="25.5" x14ac:dyDescent="0.2">
      <c r="A8" s="4" t="s">
        <v>4</v>
      </c>
      <c r="B8" s="2">
        <v>7</v>
      </c>
      <c r="C8" s="2">
        <v>2</v>
      </c>
      <c r="D8" s="2">
        <v>11</v>
      </c>
      <c r="F8" s="4" t="s">
        <v>4</v>
      </c>
      <c r="G8">
        <f t="shared" si="0"/>
        <v>9</v>
      </c>
      <c r="H8">
        <f t="shared" si="1"/>
        <v>11</v>
      </c>
      <c r="I8" s="26">
        <f t="shared" si="2"/>
        <v>0.81818181818181823</v>
      </c>
      <c r="M8" s="24" t="str">
        <f t="shared" si="3"/>
        <v>Wydział Nauk o Zw.</v>
      </c>
      <c r="N8">
        <v>9</v>
      </c>
      <c r="O8">
        <v>11</v>
      </c>
      <c r="P8" s="26">
        <v>0.81818181818181823</v>
      </c>
    </row>
    <row r="9" spans="1:16" ht="25.5" x14ac:dyDescent="0.2">
      <c r="A9" s="4" t="s">
        <v>5</v>
      </c>
      <c r="B9" s="2">
        <v>4</v>
      </c>
      <c r="C9" s="2">
        <v>5</v>
      </c>
      <c r="D9" s="2">
        <v>19</v>
      </c>
      <c r="F9" s="4" t="s">
        <v>5</v>
      </c>
      <c r="G9">
        <f t="shared" si="0"/>
        <v>9</v>
      </c>
      <c r="H9">
        <f t="shared" si="1"/>
        <v>19</v>
      </c>
      <c r="I9" s="26">
        <f t="shared" si="2"/>
        <v>0.47368421052631576</v>
      </c>
      <c r="M9" s="24" t="str">
        <f t="shared" si="3"/>
        <v>Wydział Nauk Ekon.</v>
      </c>
      <c r="N9">
        <v>9</v>
      </c>
      <c r="O9">
        <v>19</v>
      </c>
      <c r="P9" s="26">
        <v>0.47368421052631576</v>
      </c>
    </row>
    <row r="10" spans="1:16" ht="25.5" x14ac:dyDescent="0.2">
      <c r="A10" s="4" t="s">
        <v>6</v>
      </c>
      <c r="B10" s="2">
        <v>6</v>
      </c>
      <c r="C10" s="2">
        <v>4</v>
      </c>
      <c r="D10" s="2">
        <v>8</v>
      </c>
      <c r="F10" s="4" t="s">
        <v>6</v>
      </c>
      <c r="G10">
        <f t="shared" si="0"/>
        <v>10</v>
      </c>
      <c r="H10">
        <f t="shared" si="1"/>
        <v>8</v>
      </c>
      <c r="I10" s="26">
        <f t="shared" si="2"/>
        <v>1.25</v>
      </c>
      <c r="M10" s="24" t="str">
        <f t="shared" si="3"/>
        <v>Wydział Nauk o Żywn.</v>
      </c>
      <c r="N10">
        <v>10</v>
      </c>
      <c r="O10">
        <v>8</v>
      </c>
      <c r="P10" s="26">
        <v>1.25</v>
      </c>
    </row>
    <row r="11" spans="1:16" x14ac:dyDescent="0.2">
      <c r="A11" s="2" t="s">
        <v>7</v>
      </c>
      <c r="B11" s="2">
        <v>6</v>
      </c>
      <c r="C11" s="2">
        <v>2</v>
      </c>
      <c r="D11" s="2">
        <v>7</v>
      </c>
      <c r="F11" s="2" t="s">
        <v>7</v>
      </c>
      <c r="G11">
        <f t="shared" si="0"/>
        <v>8</v>
      </c>
      <c r="H11">
        <f t="shared" si="1"/>
        <v>7</v>
      </c>
      <c r="I11" s="26">
        <f t="shared" si="2"/>
        <v>1.1428571428571428</v>
      </c>
      <c r="M11" s="24" t="str">
        <f t="shared" si="3"/>
        <v>Wydział NoŻCziK</v>
      </c>
      <c r="N11">
        <v>8</v>
      </c>
      <c r="O11">
        <v>7</v>
      </c>
      <c r="P11" s="26">
        <v>1.1428571428571428</v>
      </c>
    </row>
    <row r="12" spans="1:16" x14ac:dyDescent="0.2">
      <c r="A12" s="2" t="s">
        <v>8</v>
      </c>
      <c r="B12" s="2">
        <v>5</v>
      </c>
      <c r="C12" s="2">
        <v>4</v>
      </c>
      <c r="D12" s="2">
        <v>6</v>
      </c>
      <c r="F12" s="2" t="s">
        <v>8</v>
      </c>
      <c r="G12">
        <f t="shared" si="0"/>
        <v>9</v>
      </c>
      <c r="H12">
        <f t="shared" si="1"/>
        <v>6</v>
      </c>
      <c r="I12" s="26">
        <f t="shared" si="2"/>
        <v>1.5</v>
      </c>
      <c r="M12" s="24" t="str">
        <f t="shared" si="3"/>
        <v>Wydział Inż. Prod.</v>
      </c>
      <c r="N12">
        <v>9</v>
      </c>
      <c r="O12">
        <v>6</v>
      </c>
      <c r="P12" s="26">
        <v>1.5</v>
      </c>
    </row>
    <row r="13" spans="1:16" ht="25.5" x14ac:dyDescent="0.2">
      <c r="A13" s="4" t="s">
        <v>26</v>
      </c>
      <c r="B13" s="2">
        <v>2</v>
      </c>
      <c r="C13" s="2">
        <v>0</v>
      </c>
      <c r="D13" s="2">
        <v>9</v>
      </c>
      <c r="F13" s="4" t="s">
        <v>26</v>
      </c>
      <c r="G13">
        <f t="shared" si="0"/>
        <v>2</v>
      </c>
      <c r="H13">
        <f t="shared" si="1"/>
        <v>9</v>
      </c>
      <c r="I13" s="26">
        <f t="shared" si="2"/>
        <v>0.22222222222222221</v>
      </c>
      <c r="M13" s="24" t="str">
        <f t="shared" si="3"/>
        <v>Wydział Nauk Społ.</v>
      </c>
      <c r="N13">
        <v>2</v>
      </c>
      <c r="O13">
        <v>9</v>
      </c>
      <c r="P13" s="26">
        <v>0.22222222222222221</v>
      </c>
    </row>
    <row r="14" spans="1:16" ht="25.5" x14ac:dyDescent="0.2">
      <c r="A14" s="4" t="s">
        <v>9</v>
      </c>
      <c r="B14" s="2">
        <v>1</v>
      </c>
      <c r="C14" s="2">
        <v>2</v>
      </c>
      <c r="D14" s="2">
        <v>7</v>
      </c>
      <c r="F14" s="4" t="s">
        <v>9</v>
      </c>
      <c r="G14">
        <f t="shared" si="0"/>
        <v>3</v>
      </c>
      <c r="H14">
        <f t="shared" si="1"/>
        <v>7</v>
      </c>
      <c r="I14" s="26">
        <f t="shared" si="2"/>
        <v>0.42857142857142855</v>
      </c>
      <c r="M14" s="24" t="str">
        <f t="shared" si="3"/>
        <v>Wydział Zast. Inf. i Mat.</v>
      </c>
      <c r="N14">
        <v>3</v>
      </c>
      <c r="O14">
        <v>7</v>
      </c>
      <c r="P14" s="26">
        <v>0.42857142857142855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B4" zoomScaleNormal="100" workbookViewId="0">
      <selection activeCell="D10" sqref="D10"/>
    </sheetView>
  </sheetViews>
  <sheetFormatPr defaultRowHeight="12.75" x14ac:dyDescent="0.2"/>
  <cols>
    <col min="1" max="13" width="12.7109375" customWidth="1"/>
  </cols>
  <sheetData>
    <row r="1" spans="1:20" ht="15" x14ac:dyDescent="0.25">
      <c r="A1" s="9" t="s">
        <v>29</v>
      </c>
      <c r="B1" s="12" t="s">
        <v>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20" ht="12.75" customHeight="1" x14ac:dyDescent="0.2">
      <c r="A2" s="10"/>
      <c r="B2" s="15" t="s">
        <v>11</v>
      </c>
      <c r="C2" s="16"/>
      <c r="D2" s="17"/>
      <c r="E2" s="15" t="s">
        <v>12</v>
      </c>
      <c r="F2" s="17"/>
      <c r="G2" s="15" t="s">
        <v>13</v>
      </c>
      <c r="H2" s="17"/>
      <c r="I2" s="15" t="s">
        <v>14</v>
      </c>
      <c r="J2" s="17"/>
      <c r="K2" s="18" t="s">
        <v>23</v>
      </c>
      <c r="L2" s="22" t="s">
        <v>27</v>
      </c>
      <c r="M2" s="20" t="s">
        <v>15</v>
      </c>
    </row>
    <row r="3" spans="1:20" ht="27.75" customHeight="1" x14ac:dyDescent="0.2">
      <c r="A3" s="11"/>
      <c r="B3" s="3" t="s">
        <v>16</v>
      </c>
      <c r="C3" s="3" t="s">
        <v>17</v>
      </c>
      <c r="D3" s="5" t="s">
        <v>18</v>
      </c>
      <c r="E3" s="2" t="s">
        <v>19</v>
      </c>
      <c r="F3" s="2" t="s">
        <v>20</v>
      </c>
      <c r="G3" s="2" t="s">
        <v>20</v>
      </c>
      <c r="H3" s="2" t="s">
        <v>21</v>
      </c>
      <c r="I3" s="2" t="s">
        <v>20</v>
      </c>
      <c r="J3" s="2" t="s">
        <v>22</v>
      </c>
      <c r="K3" s="19"/>
      <c r="L3" s="23"/>
      <c r="M3" s="21"/>
      <c r="P3" s="24" t="s">
        <v>11</v>
      </c>
      <c r="Q3" s="24" t="s">
        <v>12</v>
      </c>
      <c r="R3" s="24" t="s">
        <v>13</v>
      </c>
      <c r="S3" s="24" t="s">
        <v>32</v>
      </c>
      <c r="T3" s="24" t="s">
        <v>33</v>
      </c>
    </row>
    <row r="4" spans="1:20" ht="35.1" customHeight="1" x14ac:dyDescent="0.2">
      <c r="A4" s="4" t="s">
        <v>2</v>
      </c>
      <c r="B4" s="2">
        <v>5</v>
      </c>
      <c r="C4" s="2">
        <v>6</v>
      </c>
      <c r="D4" s="2">
        <v>11</v>
      </c>
      <c r="E4" s="2">
        <v>10.5</v>
      </c>
      <c r="F4" s="2">
        <v>37</v>
      </c>
      <c r="G4" s="2">
        <v>16</v>
      </c>
      <c r="H4" s="2">
        <v>3</v>
      </c>
      <c r="I4" s="2">
        <v>8.5</v>
      </c>
      <c r="J4" s="2">
        <v>0</v>
      </c>
      <c r="K4" s="2">
        <v>0</v>
      </c>
      <c r="L4" s="2">
        <v>0</v>
      </c>
      <c r="M4" s="6">
        <f t="shared" ref="M4:M16" si="0">SUM(B4:L4)</f>
        <v>97</v>
      </c>
      <c r="O4" s="4" t="s">
        <v>2</v>
      </c>
      <c r="P4" s="8">
        <f>(B4+C4+D4)/M4*100</f>
        <v>22.680412371134022</v>
      </c>
      <c r="Q4" s="8">
        <f>(E4+F4)/M4*100</f>
        <v>48.96907216494845</v>
      </c>
      <c r="R4" s="8">
        <f>(G4+H4)/M4*100</f>
        <v>19.587628865979383</v>
      </c>
      <c r="S4" s="8">
        <f>(I4+J4)/M4*100</f>
        <v>8.7628865979381434</v>
      </c>
      <c r="T4" s="8">
        <f>100-P4-Q4-R4-S4</f>
        <v>0</v>
      </c>
    </row>
    <row r="5" spans="1:20" ht="35.1" customHeight="1" x14ac:dyDescent="0.2">
      <c r="A5" s="2" t="s">
        <v>0</v>
      </c>
      <c r="B5" s="2">
        <v>12</v>
      </c>
      <c r="C5" s="2">
        <v>7</v>
      </c>
      <c r="D5" s="2">
        <v>13.5</v>
      </c>
      <c r="E5" s="2">
        <v>10</v>
      </c>
      <c r="F5" s="2">
        <v>71</v>
      </c>
      <c r="G5" s="2">
        <v>4.5</v>
      </c>
      <c r="H5" s="2">
        <v>16.5</v>
      </c>
      <c r="I5" s="2">
        <v>6.5</v>
      </c>
      <c r="J5" s="2">
        <v>0</v>
      </c>
      <c r="K5" s="2">
        <v>0</v>
      </c>
      <c r="L5" s="2">
        <v>0</v>
      </c>
      <c r="M5" s="6">
        <f t="shared" si="0"/>
        <v>141</v>
      </c>
      <c r="O5" s="2" t="s">
        <v>0</v>
      </c>
      <c r="P5" s="8">
        <f t="shared" ref="P5:P16" si="1">(B5+C5+D5)/M5*100</f>
        <v>23.049645390070921</v>
      </c>
      <c r="Q5" s="8">
        <f t="shared" ref="Q5:Q16" si="2">(E5+F5)/M5*100</f>
        <v>57.446808510638306</v>
      </c>
      <c r="R5" s="8">
        <f t="shared" ref="R5:R16" si="3">(G5+H5)/M5*100</f>
        <v>14.893617021276595</v>
      </c>
      <c r="S5" s="8">
        <f t="shared" ref="S5:S16" si="4">(I5+J5)/M5*100</f>
        <v>4.6099290780141837</v>
      </c>
      <c r="T5" s="8">
        <f t="shared" ref="T5:T16" si="5">100-P5-Q5-R5-S5</f>
        <v>0</v>
      </c>
    </row>
    <row r="6" spans="1:20" ht="35.1" customHeight="1" x14ac:dyDescent="0.2">
      <c r="A6" s="2" t="s">
        <v>1</v>
      </c>
      <c r="B6" s="2">
        <v>5</v>
      </c>
      <c r="C6" s="2">
        <v>3</v>
      </c>
      <c r="D6" s="2">
        <v>5</v>
      </c>
      <c r="E6" s="2">
        <v>17</v>
      </c>
      <c r="F6" s="2">
        <v>32</v>
      </c>
      <c r="G6" s="2">
        <v>2</v>
      </c>
      <c r="H6" s="2">
        <v>5</v>
      </c>
      <c r="I6" s="2">
        <v>10</v>
      </c>
      <c r="J6" s="2">
        <v>0</v>
      </c>
      <c r="K6" s="2">
        <v>0</v>
      </c>
      <c r="L6" s="2">
        <v>0</v>
      </c>
      <c r="M6" s="6">
        <f t="shared" si="0"/>
        <v>79</v>
      </c>
      <c r="O6" s="2" t="s">
        <v>1</v>
      </c>
      <c r="P6" s="8">
        <f t="shared" si="1"/>
        <v>16.455696202531644</v>
      </c>
      <c r="Q6" s="8">
        <f t="shared" si="2"/>
        <v>62.025316455696199</v>
      </c>
      <c r="R6" s="8">
        <f t="shared" si="3"/>
        <v>8.8607594936708853</v>
      </c>
      <c r="S6" s="8">
        <f t="shared" si="4"/>
        <v>12.658227848101266</v>
      </c>
      <c r="T6" s="8">
        <f t="shared" si="5"/>
        <v>0</v>
      </c>
    </row>
    <row r="7" spans="1:20" ht="35.1" customHeight="1" x14ac:dyDescent="0.2">
      <c r="A7" s="4" t="s">
        <v>24</v>
      </c>
      <c r="B7" s="2">
        <v>8</v>
      </c>
      <c r="C7" s="2">
        <v>8</v>
      </c>
      <c r="D7" s="2">
        <v>11</v>
      </c>
      <c r="E7" s="2">
        <v>13</v>
      </c>
      <c r="F7" s="2">
        <v>52.5</v>
      </c>
      <c r="G7" s="2">
        <v>1</v>
      </c>
      <c r="H7" s="2">
        <v>6</v>
      </c>
      <c r="I7" s="2">
        <v>4</v>
      </c>
      <c r="J7" s="2">
        <v>0</v>
      </c>
      <c r="K7" s="2">
        <v>0.5</v>
      </c>
      <c r="L7" s="2">
        <v>0</v>
      </c>
      <c r="M7" s="6">
        <f t="shared" si="0"/>
        <v>104</v>
      </c>
      <c r="O7" s="4" t="s">
        <v>24</v>
      </c>
      <c r="P7" s="8">
        <f t="shared" si="1"/>
        <v>25.961538461538463</v>
      </c>
      <c r="Q7" s="8">
        <f t="shared" si="2"/>
        <v>62.980769230769226</v>
      </c>
      <c r="R7" s="8">
        <f t="shared" si="3"/>
        <v>6.7307692307692308</v>
      </c>
      <c r="S7" s="8">
        <f t="shared" si="4"/>
        <v>3.8461538461538463</v>
      </c>
      <c r="T7" s="8">
        <f t="shared" si="5"/>
        <v>0.48076923076922951</v>
      </c>
    </row>
    <row r="8" spans="1:20" ht="35.1" customHeight="1" x14ac:dyDescent="0.2">
      <c r="A8" s="4" t="s">
        <v>25</v>
      </c>
      <c r="B8" s="2">
        <v>8</v>
      </c>
      <c r="C8" s="2">
        <v>7</v>
      </c>
      <c r="D8" s="2">
        <v>11</v>
      </c>
      <c r="E8" s="2">
        <v>5</v>
      </c>
      <c r="F8" s="2">
        <v>61</v>
      </c>
      <c r="G8" s="2">
        <v>13.25</v>
      </c>
      <c r="H8" s="2">
        <v>11.5</v>
      </c>
      <c r="I8" s="2">
        <v>11.5</v>
      </c>
      <c r="J8" s="2">
        <v>0</v>
      </c>
      <c r="K8" s="2">
        <v>1</v>
      </c>
      <c r="L8" s="2">
        <v>0</v>
      </c>
      <c r="M8" s="6">
        <f t="shared" si="0"/>
        <v>129.25</v>
      </c>
      <c r="O8" s="4" t="s">
        <v>25</v>
      </c>
      <c r="P8" s="8">
        <f t="shared" si="1"/>
        <v>20.116054158607348</v>
      </c>
      <c r="Q8" s="8">
        <f t="shared" si="2"/>
        <v>51.063829787234042</v>
      </c>
      <c r="R8" s="8">
        <f t="shared" si="3"/>
        <v>19.148936170212767</v>
      </c>
      <c r="S8" s="8">
        <f t="shared" si="4"/>
        <v>8.8974854932301746</v>
      </c>
      <c r="T8" s="8">
        <f t="shared" si="5"/>
        <v>0.77369439071567569</v>
      </c>
    </row>
    <row r="9" spans="1:20" ht="35.1" customHeight="1" x14ac:dyDescent="0.2">
      <c r="A9" s="4" t="s">
        <v>3</v>
      </c>
      <c r="B9" s="2">
        <v>1</v>
      </c>
      <c r="C9" s="2">
        <v>7</v>
      </c>
      <c r="D9" s="2">
        <v>5</v>
      </c>
      <c r="E9" s="2">
        <v>10</v>
      </c>
      <c r="F9" s="2">
        <v>30</v>
      </c>
      <c r="G9" s="2">
        <v>2</v>
      </c>
      <c r="H9" s="2">
        <v>5</v>
      </c>
      <c r="I9" s="2">
        <v>3</v>
      </c>
      <c r="J9" s="2">
        <v>0</v>
      </c>
      <c r="K9" s="2">
        <v>0</v>
      </c>
      <c r="L9" s="2">
        <v>0</v>
      </c>
      <c r="M9" s="6">
        <f t="shared" si="0"/>
        <v>63</v>
      </c>
      <c r="O9" s="4" t="s">
        <v>3</v>
      </c>
      <c r="P9" s="8">
        <f t="shared" si="1"/>
        <v>20.634920634920633</v>
      </c>
      <c r="Q9" s="8">
        <f t="shared" si="2"/>
        <v>63.492063492063487</v>
      </c>
      <c r="R9" s="8">
        <f t="shared" si="3"/>
        <v>11.111111111111111</v>
      </c>
      <c r="S9" s="8">
        <f t="shared" si="4"/>
        <v>4.7619047619047619</v>
      </c>
      <c r="T9" s="8">
        <f t="shared" si="5"/>
        <v>7.9936057773011271E-15</v>
      </c>
    </row>
    <row r="10" spans="1:20" ht="35.1" customHeight="1" x14ac:dyDescent="0.2">
      <c r="A10" s="4" t="s">
        <v>4</v>
      </c>
      <c r="B10" s="2">
        <v>7</v>
      </c>
      <c r="C10" s="2">
        <v>2</v>
      </c>
      <c r="D10" s="2">
        <v>11</v>
      </c>
      <c r="E10" s="2">
        <v>7</v>
      </c>
      <c r="F10" s="2">
        <v>35</v>
      </c>
      <c r="G10" s="2">
        <v>0.5</v>
      </c>
      <c r="H10" s="2">
        <v>9.5</v>
      </c>
      <c r="I10" s="2">
        <v>11</v>
      </c>
      <c r="J10" s="2">
        <v>0</v>
      </c>
      <c r="K10" s="2">
        <v>0</v>
      </c>
      <c r="L10" s="2">
        <v>0</v>
      </c>
      <c r="M10" s="6">
        <f t="shared" si="0"/>
        <v>83</v>
      </c>
      <c r="O10" s="4" t="s">
        <v>4</v>
      </c>
      <c r="P10" s="8">
        <f t="shared" si="1"/>
        <v>24.096385542168676</v>
      </c>
      <c r="Q10" s="8">
        <f t="shared" si="2"/>
        <v>50.602409638554214</v>
      </c>
      <c r="R10" s="8">
        <f t="shared" si="3"/>
        <v>12.048192771084338</v>
      </c>
      <c r="S10" s="8">
        <f t="shared" si="4"/>
        <v>13.253012048192772</v>
      </c>
      <c r="T10" s="8">
        <f t="shared" si="5"/>
        <v>0</v>
      </c>
    </row>
    <row r="11" spans="1:20" ht="35.1" customHeight="1" x14ac:dyDescent="0.2">
      <c r="A11" s="4" t="s">
        <v>5</v>
      </c>
      <c r="B11" s="2">
        <v>4</v>
      </c>
      <c r="C11" s="2">
        <v>5</v>
      </c>
      <c r="D11" s="2">
        <v>19</v>
      </c>
      <c r="E11" s="2">
        <v>8</v>
      </c>
      <c r="F11" s="2">
        <v>87</v>
      </c>
      <c r="G11" s="2">
        <v>0</v>
      </c>
      <c r="H11" s="2">
        <v>12</v>
      </c>
      <c r="I11" s="2">
        <v>0</v>
      </c>
      <c r="J11" s="2">
        <v>0</v>
      </c>
      <c r="K11" s="2">
        <v>0</v>
      </c>
      <c r="L11" s="2">
        <v>0</v>
      </c>
      <c r="M11" s="6">
        <f t="shared" si="0"/>
        <v>135</v>
      </c>
      <c r="O11" s="4" t="s">
        <v>5</v>
      </c>
      <c r="P11" s="8">
        <f t="shared" si="1"/>
        <v>20.74074074074074</v>
      </c>
      <c r="Q11" s="8">
        <f t="shared" si="2"/>
        <v>70.370370370370367</v>
      </c>
      <c r="R11" s="8">
        <f t="shared" si="3"/>
        <v>8.8888888888888893</v>
      </c>
      <c r="S11" s="8">
        <f t="shared" si="4"/>
        <v>0</v>
      </c>
      <c r="T11" s="8">
        <f t="shared" si="5"/>
        <v>1.0658141036401503E-14</v>
      </c>
    </row>
    <row r="12" spans="1:20" ht="35.1" customHeight="1" x14ac:dyDescent="0.2">
      <c r="A12" s="4" t="s">
        <v>6</v>
      </c>
      <c r="B12" s="2">
        <v>6</v>
      </c>
      <c r="C12" s="2">
        <v>4</v>
      </c>
      <c r="D12" s="2">
        <v>8</v>
      </c>
      <c r="E12" s="2">
        <v>23</v>
      </c>
      <c r="F12" s="2">
        <v>35</v>
      </c>
      <c r="G12" s="2">
        <v>7</v>
      </c>
      <c r="H12" s="2">
        <v>4</v>
      </c>
      <c r="I12" s="2">
        <v>12.5</v>
      </c>
      <c r="J12" s="2">
        <v>0</v>
      </c>
      <c r="K12" s="2">
        <v>0</v>
      </c>
      <c r="L12" s="2">
        <v>0</v>
      </c>
      <c r="M12" s="6">
        <f t="shared" si="0"/>
        <v>99.5</v>
      </c>
      <c r="O12" s="4" t="s">
        <v>6</v>
      </c>
      <c r="P12" s="8">
        <f t="shared" si="1"/>
        <v>18.090452261306535</v>
      </c>
      <c r="Q12" s="8">
        <f t="shared" si="2"/>
        <v>58.291457286432156</v>
      </c>
      <c r="R12" s="8">
        <f t="shared" si="3"/>
        <v>11.055276381909549</v>
      </c>
      <c r="S12" s="8">
        <f t="shared" si="4"/>
        <v>12.562814070351758</v>
      </c>
      <c r="T12" s="8">
        <f t="shared" si="5"/>
        <v>0</v>
      </c>
    </row>
    <row r="13" spans="1:20" ht="35.1" customHeight="1" x14ac:dyDescent="0.2">
      <c r="A13" s="2" t="s">
        <v>7</v>
      </c>
      <c r="B13" s="2">
        <v>6</v>
      </c>
      <c r="C13" s="2">
        <v>2</v>
      </c>
      <c r="D13" s="2">
        <v>7</v>
      </c>
      <c r="E13" s="2">
        <v>18</v>
      </c>
      <c r="F13" s="2">
        <v>53</v>
      </c>
      <c r="G13" s="2">
        <v>5</v>
      </c>
      <c r="H13" s="2">
        <v>14</v>
      </c>
      <c r="I13" s="2">
        <v>8</v>
      </c>
      <c r="J13" s="2">
        <v>0</v>
      </c>
      <c r="K13" s="2">
        <v>2</v>
      </c>
      <c r="L13" s="2">
        <v>0</v>
      </c>
      <c r="M13" s="6">
        <f t="shared" si="0"/>
        <v>115</v>
      </c>
      <c r="O13" s="2" t="s">
        <v>7</v>
      </c>
      <c r="P13" s="8">
        <f t="shared" si="1"/>
        <v>13.043478260869565</v>
      </c>
      <c r="Q13" s="8">
        <f t="shared" si="2"/>
        <v>61.739130434782609</v>
      </c>
      <c r="R13" s="8">
        <f t="shared" si="3"/>
        <v>16.521739130434781</v>
      </c>
      <c r="S13" s="8">
        <f t="shared" si="4"/>
        <v>6.9565217391304346</v>
      </c>
      <c r="T13" s="8">
        <f t="shared" si="5"/>
        <v>1.739130434782612</v>
      </c>
    </row>
    <row r="14" spans="1:20" ht="35.1" customHeight="1" x14ac:dyDescent="0.2">
      <c r="A14" s="2" t="s">
        <v>8</v>
      </c>
      <c r="B14" s="2">
        <v>5</v>
      </c>
      <c r="C14" s="2">
        <v>4</v>
      </c>
      <c r="D14" s="2">
        <v>6</v>
      </c>
      <c r="E14" s="2">
        <v>14</v>
      </c>
      <c r="F14" s="2">
        <v>28</v>
      </c>
      <c r="G14" s="2">
        <v>0</v>
      </c>
      <c r="H14" s="2">
        <v>7</v>
      </c>
      <c r="I14" s="2">
        <v>4</v>
      </c>
      <c r="J14" s="2">
        <v>0</v>
      </c>
      <c r="K14" s="2">
        <v>0</v>
      </c>
      <c r="L14" s="2">
        <v>0</v>
      </c>
      <c r="M14" s="6">
        <f t="shared" si="0"/>
        <v>68</v>
      </c>
      <c r="O14" s="2" t="s">
        <v>8</v>
      </c>
      <c r="P14" s="8">
        <f t="shared" si="1"/>
        <v>22.058823529411764</v>
      </c>
      <c r="Q14" s="8">
        <f t="shared" si="2"/>
        <v>61.764705882352942</v>
      </c>
      <c r="R14" s="8">
        <f t="shared" si="3"/>
        <v>10.294117647058822</v>
      </c>
      <c r="S14" s="8">
        <f t="shared" si="4"/>
        <v>5.8823529411764701</v>
      </c>
      <c r="T14" s="8">
        <f t="shared" si="5"/>
        <v>0</v>
      </c>
    </row>
    <row r="15" spans="1:20" ht="35.1" customHeight="1" x14ac:dyDescent="0.2">
      <c r="A15" s="4" t="s">
        <v>26</v>
      </c>
      <c r="B15" s="2">
        <v>2</v>
      </c>
      <c r="C15" s="2">
        <v>0</v>
      </c>
      <c r="D15" s="2">
        <v>9</v>
      </c>
      <c r="E15" s="2">
        <v>6</v>
      </c>
      <c r="F15" s="2">
        <v>25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6">
        <f t="shared" si="0"/>
        <v>43</v>
      </c>
      <c r="O15" s="4" t="s">
        <v>26</v>
      </c>
      <c r="P15" s="8">
        <f t="shared" si="1"/>
        <v>25.581395348837212</v>
      </c>
      <c r="Q15" s="8">
        <f t="shared" si="2"/>
        <v>72.093023255813947</v>
      </c>
      <c r="R15" s="8">
        <f t="shared" si="3"/>
        <v>0</v>
      </c>
      <c r="S15" s="8">
        <f t="shared" si="4"/>
        <v>2.3255813953488373</v>
      </c>
      <c r="T15" s="8">
        <f t="shared" si="5"/>
        <v>0</v>
      </c>
    </row>
    <row r="16" spans="1:20" ht="35.1" customHeight="1" x14ac:dyDescent="0.2">
      <c r="A16" s="4" t="s">
        <v>9</v>
      </c>
      <c r="B16" s="2">
        <v>1</v>
      </c>
      <c r="C16" s="2">
        <v>2</v>
      </c>
      <c r="D16" s="2">
        <v>7</v>
      </c>
      <c r="E16" s="2">
        <v>8</v>
      </c>
      <c r="F16" s="2">
        <v>50</v>
      </c>
      <c r="G16" s="2">
        <v>1</v>
      </c>
      <c r="H16" s="2">
        <v>3</v>
      </c>
      <c r="I16" s="2">
        <v>7</v>
      </c>
      <c r="J16" s="2">
        <v>0</v>
      </c>
      <c r="K16" s="2">
        <v>2</v>
      </c>
      <c r="L16" s="2">
        <v>0</v>
      </c>
      <c r="M16" s="6">
        <f t="shared" si="0"/>
        <v>81</v>
      </c>
      <c r="O16" s="4" t="s">
        <v>9</v>
      </c>
      <c r="P16" s="8">
        <f t="shared" si="1"/>
        <v>12.345679012345679</v>
      </c>
      <c r="Q16" s="8">
        <f t="shared" si="2"/>
        <v>71.604938271604937</v>
      </c>
      <c r="R16" s="8">
        <f t="shared" si="3"/>
        <v>4.9382716049382713</v>
      </c>
      <c r="S16" s="8">
        <f t="shared" si="4"/>
        <v>8.6419753086419746</v>
      </c>
      <c r="T16" s="8">
        <f t="shared" si="5"/>
        <v>2.4691358024691326</v>
      </c>
    </row>
    <row r="17" spans="1:13" ht="73.5" customHeight="1" x14ac:dyDescent="0.2">
      <c r="A17" s="7" t="s">
        <v>10</v>
      </c>
      <c r="B17" s="6">
        <f t="shared" ref="B17:M17" si="6">SUM(B4:B16)</f>
        <v>70</v>
      </c>
      <c r="C17" s="6">
        <f t="shared" si="6"/>
        <v>57</v>
      </c>
      <c r="D17" s="6">
        <f t="shared" si="6"/>
        <v>123.5</v>
      </c>
      <c r="E17" s="6">
        <f t="shared" si="6"/>
        <v>149.5</v>
      </c>
      <c r="F17" s="6">
        <f t="shared" si="6"/>
        <v>596.5</v>
      </c>
      <c r="G17" s="6">
        <f t="shared" si="6"/>
        <v>52.25</v>
      </c>
      <c r="H17" s="6">
        <f t="shared" si="6"/>
        <v>96.5</v>
      </c>
      <c r="I17" s="6">
        <f t="shared" si="6"/>
        <v>87</v>
      </c>
      <c r="J17" s="6">
        <f t="shared" si="6"/>
        <v>0</v>
      </c>
      <c r="K17" s="6">
        <f t="shared" si="6"/>
        <v>5.5</v>
      </c>
      <c r="L17" s="6">
        <f t="shared" si="6"/>
        <v>0</v>
      </c>
      <c r="M17" s="6">
        <f t="shared" si="6"/>
        <v>1237.75</v>
      </c>
    </row>
    <row r="18" spans="1:13" s="1" customFormat="1" x14ac:dyDescent="0.2"/>
    <row r="19" spans="1:13" s="1" customFormat="1" x14ac:dyDescent="0.2"/>
    <row r="20" spans="1:13" s="1" customFormat="1" x14ac:dyDescent="0.2"/>
    <row r="21" spans="1:13" s="1" customFormat="1" x14ac:dyDescent="0.2"/>
    <row r="22" spans="1:13" s="1" customFormat="1" x14ac:dyDescent="0.2"/>
    <row r="23" spans="1:13" s="1" customFormat="1" x14ac:dyDescent="0.2"/>
    <row r="24" spans="1:13" s="1" customFormat="1" x14ac:dyDescent="0.2"/>
    <row r="25" spans="1:13" s="1" customFormat="1" x14ac:dyDescent="0.2"/>
  </sheetData>
  <mergeCells count="9">
    <mergeCell ref="A1:A3"/>
    <mergeCell ref="B1:M1"/>
    <mergeCell ref="B2:D2"/>
    <mergeCell ref="E2:F2"/>
    <mergeCell ref="G2:H2"/>
    <mergeCell ref="I2:J2"/>
    <mergeCell ref="K2:K3"/>
    <mergeCell ref="M2:M3"/>
    <mergeCell ref="L2:L3"/>
  </mergeCells>
  <pageMargins left="0.25" right="0.25" top="0.75" bottom="0.75" header="0.3" footer="0.3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Wydziały osoby 31.10.2017</vt:lpstr>
      <vt:lpstr>Arkusz2</vt:lpstr>
      <vt:lpstr>Arkusz1</vt:lpstr>
      <vt:lpstr>Wydziały etaty - 31.10.2017</vt:lpstr>
    </vt:vector>
  </TitlesOfParts>
  <Company>SGGW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Jankowska</dc:creator>
  <cp:lastModifiedBy>MagdaG</cp:lastModifiedBy>
  <cp:lastPrinted>2017-10-17T07:27:48Z</cp:lastPrinted>
  <dcterms:created xsi:type="dcterms:W3CDTF">2009-09-01T12:50:24Z</dcterms:created>
  <dcterms:modified xsi:type="dcterms:W3CDTF">2017-11-15T13:45:28Z</dcterms:modified>
</cp:coreProperties>
</file>