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ttipongwangnok/Documents/PhD_Thesis_Analysis_2021/NARIT_weekly_plan_2020/2022_Feb/2022_Feb_week4_Mean_calculation/"/>
    </mc:Choice>
  </mc:AlternateContent>
  <xr:revisionPtr revIDLastSave="0" documentId="13_ncr:1_{AE686CF8-9E4F-4B44-8B09-33BCE3942D52}" xr6:coauthVersionLast="47" xr6:coauthVersionMax="47" xr10:uidLastSave="{00000000-0000-0000-0000-000000000000}"/>
  <bookViews>
    <workbookView xWindow="380" yWindow="500" windowWidth="28040" windowHeight="16440" activeTab="11" xr2:uid="{C20E4778-BECA-2F4D-A9AF-2F5B22BB225F}"/>
  </bookViews>
  <sheets>
    <sheet name="Mean_cal" sheetId="1" r:id="rId1"/>
    <sheet name="Schwope_2002" sheetId="3" r:id="rId2"/>
    <sheet name="Beuermann_2011" sheetId="4" r:id="rId3"/>
    <sheet name="Kittipong_2020" sheetId="5" r:id="rId4"/>
    <sheet name="OC_old_P" sheetId="2" r:id="rId5"/>
    <sheet name="OC_revised_P" sheetId="6" r:id="rId6"/>
    <sheet name="Qian_2010" sheetId="7" r:id="rId7"/>
    <sheet name="Sheet8" sheetId="8" r:id="rId8"/>
    <sheet name="Sheet9" sheetId="9" r:id="rId9"/>
    <sheet name="Weight_data" sheetId="10" r:id="rId10"/>
    <sheet name="Sheet11" sheetId="11" r:id="rId11"/>
    <sheet name="Sheet12" sheetId="12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0" l="1"/>
  <c r="J4" i="10" s="1"/>
  <c r="I5" i="10"/>
  <c r="J5" i="10" s="1"/>
  <c r="I6" i="10"/>
  <c r="J6" i="10" s="1"/>
  <c r="I7" i="10"/>
  <c r="J7" i="10" s="1"/>
  <c r="I8" i="10"/>
  <c r="J8" i="10" s="1"/>
  <c r="I9" i="10"/>
  <c r="J9" i="10" s="1"/>
  <c r="I10" i="10"/>
  <c r="J10" i="10" s="1"/>
  <c r="I11" i="10"/>
  <c r="J11" i="10" s="1"/>
  <c r="I12" i="10"/>
  <c r="J12" i="10" s="1"/>
  <c r="I13" i="10"/>
  <c r="J13" i="10" s="1"/>
  <c r="I14" i="10"/>
  <c r="J14" i="10" s="1"/>
  <c r="I15" i="10"/>
  <c r="J15" i="10" s="1"/>
  <c r="I16" i="10"/>
  <c r="J16" i="10" s="1"/>
  <c r="I17" i="10"/>
  <c r="J17" i="10" s="1"/>
  <c r="I18" i="10"/>
  <c r="J18" i="10" s="1"/>
  <c r="I19" i="10"/>
  <c r="J19" i="10" s="1"/>
  <c r="I20" i="10"/>
  <c r="J20" i="10" s="1"/>
  <c r="I21" i="10"/>
  <c r="J21" i="10" s="1"/>
  <c r="I22" i="10"/>
  <c r="J22" i="10" s="1"/>
  <c r="I23" i="10"/>
  <c r="J23" i="10" s="1"/>
  <c r="I24" i="10"/>
  <c r="J24" i="10"/>
  <c r="K24" i="10" s="1"/>
  <c r="M24" i="10"/>
  <c r="I25" i="10"/>
  <c r="J25" i="10" s="1"/>
  <c r="I26" i="10"/>
  <c r="J26" i="10" s="1"/>
  <c r="I27" i="10"/>
  <c r="J27" i="10" s="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1" i="11"/>
  <c r="I3" i="10"/>
  <c r="J3" i="10" s="1"/>
  <c r="I116" i="6"/>
  <c r="J116" i="6" s="1"/>
  <c r="I117" i="6"/>
  <c r="J117" i="6" s="1"/>
  <c r="I118" i="6"/>
  <c r="J118" i="6" s="1"/>
  <c r="I119" i="6"/>
  <c r="J119" i="6" s="1"/>
  <c r="I120" i="6"/>
  <c r="J120" i="6" s="1"/>
  <c r="I121" i="6"/>
  <c r="J121" i="6" s="1"/>
  <c r="I122" i="6"/>
  <c r="J122" i="6" s="1"/>
  <c r="I123" i="6"/>
  <c r="J123" i="6" s="1"/>
  <c r="I124" i="6"/>
  <c r="J124" i="6" s="1"/>
  <c r="K14" i="7"/>
  <c r="C9" i="7"/>
  <c r="C10" i="7"/>
  <c r="C11" i="7"/>
  <c r="C12" i="7"/>
  <c r="I12" i="7" s="1"/>
  <c r="J12" i="7" s="1"/>
  <c r="C13" i="7"/>
  <c r="I13" i="7"/>
  <c r="J13" i="7" s="1"/>
  <c r="I11" i="7"/>
  <c r="J11" i="7" s="1"/>
  <c r="M11" i="7" s="1"/>
  <c r="I10" i="7"/>
  <c r="J10" i="7" s="1"/>
  <c r="I9" i="7"/>
  <c r="J9" i="7" s="1"/>
  <c r="I4" i="7"/>
  <c r="J4" i="7" s="1"/>
  <c r="I5" i="7"/>
  <c r="J5" i="7" s="1"/>
  <c r="I6" i="7"/>
  <c r="J6" i="7" s="1"/>
  <c r="I7" i="7"/>
  <c r="J7" i="7" s="1"/>
  <c r="I3" i="7"/>
  <c r="J3" i="7" s="1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122" i="2"/>
  <c r="I115" i="6"/>
  <c r="J115" i="6" s="1"/>
  <c r="L115" i="6" s="1"/>
  <c r="P115" i="6" s="1"/>
  <c r="R115" i="6" s="1"/>
  <c r="I113" i="6"/>
  <c r="J113" i="6" s="1"/>
  <c r="M113" i="6" s="1"/>
  <c r="I111" i="6"/>
  <c r="J111" i="6" s="1"/>
  <c r="I109" i="6"/>
  <c r="J109" i="6" s="1"/>
  <c r="L109" i="6" s="1"/>
  <c r="P109" i="6" s="1"/>
  <c r="R109" i="6" s="1"/>
  <c r="I108" i="6"/>
  <c r="J108" i="6" s="1"/>
  <c r="I107" i="6"/>
  <c r="J107" i="6" s="1"/>
  <c r="I105" i="6"/>
  <c r="J105" i="6" s="1"/>
  <c r="L105" i="6" s="1"/>
  <c r="P105" i="6" s="1"/>
  <c r="R105" i="6" s="1"/>
  <c r="I103" i="6"/>
  <c r="J103" i="6" s="1"/>
  <c r="L103" i="6" s="1"/>
  <c r="P103" i="6" s="1"/>
  <c r="R103" i="6" s="1"/>
  <c r="I101" i="6"/>
  <c r="J101" i="6" s="1"/>
  <c r="L101" i="6" s="1"/>
  <c r="P101" i="6" s="1"/>
  <c r="R101" i="6" s="1"/>
  <c r="I100" i="6"/>
  <c r="J100" i="6" s="1"/>
  <c r="I99" i="6"/>
  <c r="J99" i="6" s="1"/>
  <c r="K99" i="6" s="1"/>
  <c r="N99" i="6" s="1"/>
  <c r="I97" i="6"/>
  <c r="J97" i="6" s="1"/>
  <c r="L97" i="6" s="1"/>
  <c r="P97" i="6" s="1"/>
  <c r="R97" i="6" s="1"/>
  <c r="I93" i="6"/>
  <c r="J93" i="6" s="1"/>
  <c r="I92" i="6"/>
  <c r="J92" i="6" s="1"/>
  <c r="I91" i="6"/>
  <c r="J91" i="6" s="1"/>
  <c r="M91" i="6" s="1"/>
  <c r="I89" i="6"/>
  <c r="J89" i="6" s="1"/>
  <c r="K89" i="6" s="1"/>
  <c r="O89" i="6" s="1"/>
  <c r="Q89" i="6" s="1"/>
  <c r="I85" i="6"/>
  <c r="J85" i="6" s="1"/>
  <c r="L85" i="6" s="1"/>
  <c r="P85" i="6" s="1"/>
  <c r="R85" i="6" s="1"/>
  <c r="I84" i="6"/>
  <c r="J84" i="6" s="1"/>
  <c r="I83" i="6"/>
  <c r="J83" i="6" s="1"/>
  <c r="L83" i="6" s="1"/>
  <c r="P83" i="6" s="1"/>
  <c r="R83" i="6" s="1"/>
  <c r="I81" i="6"/>
  <c r="J81" i="6" s="1"/>
  <c r="L81" i="6" s="1"/>
  <c r="P81" i="6" s="1"/>
  <c r="R81" i="6" s="1"/>
  <c r="I77" i="6"/>
  <c r="J77" i="6" s="1"/>
  <c r="L77" i="6" s="1"/>
  <c r="P77" i="6" s="1"/>
  <c r="R77" i="6" s="1"/>
  <c r="I76" i="6"/>
  <c r="J76" i="6" s="1"/>
  <c r="I75" i="6"/>
  <c r="J75" i="6" s="1"/>
  <c r="K75" i="6" s="1"/>
  <c r="N75" i="6" s="1"/>
  <c r="I73" i="6"/>
  <c r="J73" i="6" s="1"/>
  <c r="I69" i="6"/>
  <c r="J69" i="6" s="1"/>
  <c r="L69" i="6" s="1"/>
  <c r="P69" i="6" s="1"/>
  <c r="R69" i="6" s="1"/>
  <c r="I68" i="6"/>
  <c r="J68" i="6" s="1"/>
  <c r="I67" i="6"/>
  <c r="J67" i="6" s="1"/>
  <c r="L67" i="6" s="1"/>
  <c r="P67" i="6" s="1"/>
  <c r="R67" i="6" s="1"/>
  <c r="I65" i="6"/>
  <c r="J65" i="6" s="1"/>
  <c r="I61" i="6"/>
  <c r="J61" i="6" s="1"/>
  <c r="L61" i="6" s="1"/>
  <c r="P61" i="6" s="1"/>
  <c r="R61" i="6" s="1"/>
  <c r="I60" i="6"/>
  <c r="J60" i="6" s="1"/>
  <c r="L60" i="6" s="1"/>
  <c r="P60" i="6" s="1"/>
  <c r="R60" i="6" s="1"/>
  <c r="I59" i="6"/>
  <c r="J59" i="6" s="1"/>
  <c r="L59" i="6" s="1"/>
  <c r="P59" i="6" s="1"/>
  <c r="R59" i="6" s="1"/>
  <c r="I57" i="6"/>
  <c r="J57" i="6" s="1"/>
  <c r="L57" i="6" s="1"/>
  <c r="P57" i="6" s="1"/>
  <c r="R57" i="6" s="1"/>
  <c r="I53" i="6"/>
  <c r="J53" i="6" s="1"/>
  <c r="I52" i="6"/>
  <c r="J52" i="6" s="1"/>
  <c r="L52" i="6" s="1"/>
  <c r="P52" i="6" s="1"/>
  <c r="R52" i="6" s="1"/>
  <c r="I51" i="6"/>
  <c r="J51" i="6" s="1"/>
  <c r="I49" i="6"/>
  <c r="J49" i="6" s="1"/>
  <c r="I47" i="6"/>
  <c r="J47" i="6" s="1"/>
  <c r="M47" i="6" s="1"/>
  <c r="I46" i="6"/>
  <c r="J46" i="6" s="1"/>
  <c r="I44" i="6"/>
  <c r="J44" i="6" s="1"/>
  <c r="M44" i="6" s="1"/>
  <c r="I43" i="6"/>
  <c r="J43" i="6" s="1"/>
  <c r="M43" i="6" s="1"/>
  <c r="I41" i="6"/>
  <c r="J41" i="6" s="1"/>
  <c r="I40" i="6"/>
  <c r="J40" i="6" s="1"/>
  <c r="L40" i="6" s="1"/>
  <c r="P40" i="6" s="1"/>
  <c r="R40" i="6" s="1"/>
  <c r="I39" i="6"/>
  <c r="J39" i="6" s="1"/>
  <c r="L39" i="6" s="1"/>
  <c r="P39" i="6" s="1"/>
  <c r="R39" i="6" s="1"/>
  <c r="I38" i="6"/>
  <c r="J38" i="6" s="1"/>
  <c r="M38" i="6" s="1"/>
  <c r="I36" i="6"/>
  <c r="J36" i="6" s="1"/>
  <c r="I34" i="6"/>
  <c r="J34" i="6" s="1"/>
  <c r="M34" i="6" s="1"/>
  <c r="I33" i="6"/>
  <c r="J33" i="6" s="1"/>
  <c r="I32" i="6"/>
  <c r="J32" i="6" s="1"/>
  <c r="I31" i="6"/>
  <c r="J31" i="6" s="1"/>
  <c r="L31" i="6" s="1"/>
  <c r="P31" i="6" s="1"/>
  <c r="R31" i="6" s="1"/>
  <c r="I29" i="6"/>
  <c r="J29" i="6" s="1"/>
  <c r="L29" i="6" s="1"/>
  <c r="P29" i="6" s="1"/>
  <c r="R29" i="6" s="1"/>
  <c r="I28" i="6"/>
  <c r="J28" i="6" s="1"/>
  <c r="M28" i="6" s="1"/>
  <c r="I25" i="6"/>
  <c r="J25" i="6" s="1"/>
  <c r="L25" i="6" s="1"/>
  <c r="P25" i="6" s="1"/>
  <c r="R25" i="6" s="1"/>
  <c r="I24" i="6"/>
  <c r="J24" i="6" s="1"/>
  <c r="I23" i="6"/>
  <c r="J23" i="6" s="1"/>
  <c r="I22" i="6"/>
  <c r="J22" i="6" s="1"/>
  <c r="I21" i="6"/>
  <c r="J21" i="6" s="1"/>
  <c r="L21" i="6" s="1"/>
  <c r="P21" i="6" s="1"/>
  <c r="R21" i="6" s="1"/>
  <c r="I20" i="6"/>
  <c r="J20" i="6" s="1"/>
  <c r="L20" i="6" s="1"/>
  <c r="P20" i="6" s="1"/>
  <c r="R20" i="6" s="1"/>
  <c r="I19" i="6"/>
  <c r="J19" i="6" s="1"/>
  <c r="I18" i="6"/>
  <c r="J18" i="6" s="1"/>
  <c r="I16" i="6"/>
  <c r="J16" i="6" s="1"/>
  <c r="L16" i="6" s="1"/>
  <c r="P16" i="6" s="1"/>
  <c r="R16" i="6" s="1"/>
  <c r="I15" i="6"/>
  <c r="J15" i="6" s="1"/>
  <c r="L15" i="6" s="1"/>
  <c r="P15" i="6" s="1"/>
  <c r="R15" i="6" s="1"/>
  <c r="I14" i="6"/>
  <c r="J14" i="6" s="1"/>
  <c r="I13" i="6"/>
  <c r="J13" i="6" s="1"/>
  <c r="L13" i="6" s="1"/>
  <c r="P13" i="6" s="1"/>
  <c r="R13" i="6" s="1"/>
  <c r="I12" i="6"/>
  <c r="J12" i="6" s="1"/>
  <c r="L12" i="6" s="1"/>
  <c r="P12" i="6" s="1"/>
  <c r="R12" i="6" s="1"/>
  <c r="I11" i="6"/>
  <c r="J11" i="6" s="1"/>
  <c r="I9" i="6"/>
  <c r="J9" i="6" s="1"/>
  <c r="M9" i="6" s="1"/>
  <c r="I7" i="6"/>
  <c r="J7" i="6" s="1"/>
  <c r="L7" i="6" s="1"/>
  <c r="P7" i="6" s="1"/>
  <c r="R7" i="6" s="1"/>
  <c r="I6" i="6"/>
  <c r="J6" i="6" s="1"/>
  <c r="I5" i="6"/>
  <c r="J5" i="6" s="1"/>
  <c r="L5" i="6" s="1"/>
  <c r="P5" i="6" s="1"/>
  <c r="R5" i="6" s="1"/>
  <c r="I4" i="6"/>
  <c r="J4" i="6" s="1"/>
  <c r="L4" i="6" s="1"/>
  <c r="P4" i="6" s="1"/>
  <c r="R4" i="6" s="1"/>
  <c r="I3" i="6"/>
  <c r="J3" i="6" s="1"/>
  <c r="I93" i="2"/>
  <c r="J93" i="2" s="1"/>
  <c r="I94" i="2"/>
  <c r="J94" i="2" s="1"/>
  <c r="K94" i="2" s="1"/>
  <c r="I101" i="2"/>
  <c r="J101" i="2" s="1"/>
  <c r="I102" i="2"/>
  <c r="J102" i="2" s="1"/>
  <c r="K102" i="2" s="1"/>
  <c r="I104" i="2"/>
  <c r="J104" i="2" s="1"/>
  <c r="K104" i="2" s="1"/>
  <c r="I108" i="2"/>
  <c r="J108" i="2" s="1"/>
  <c r="K108" i="2" s="1"/>
  <c r="I109" i="2"/>
  <c r="J109" i="2" s="1"/>
  <c r="I111" i="2"/>
  <c r="J111" i="2" s="1"/>
  <c r="I112" i="2"/>
  <c r="J112" i="2" s="1"/>
  <c r="I115" i="2"/>
  <c r="J115" i="2" s="1"/>
  <c r="C91" i="2"/>
  <c r="I91" i="2" s="1"/>
  <c r="J91" i="2" s="1"/>
  <c r="C92" i="2"/>
  <c r="I92" i="2" s="1"/>
  <c r="J92" i="2" s="1"/>
  <c r="K92" i="2" s="1"/>
  <c r="C93" i="2"/>
  <c r="C94" i="2"/>
  <c r="C95" i="2"/>
  <c r="I95" i="2" s="1"/>
  <c r="J95" i="2" s="1"/>
  <c r="C96" i="2"/>
  <c r="I96" i="2" s="1"/>
  <c r="J96" i="2" s="1"/>
  <c r="K96" i="2" s="1"/>
  <c r="C97" i="2"/>
  <c r="I97" i="2" s="1"/>
  <c r="J97" i="2" s="1"/>
  <c r="C98" i="2"/>
  <c r="I98" i="2" s="1"/>
  <c r="J98" i="2" s="1"/>
  <c r="K98" i="2" s="1"/>
  <c r="C99" i="2"/>
  <c r="I99" i="2" s="1"/>
  <c r="J99" i="2" s="1"/>
  <c r="C100" i="2"/>
  <c r="I100" i="2" s="1"/>
  <c r="J100" i="2" s="1"/>
  <c r="C101" i="2"/>
  <c r="C102" i="2"/>
  <c r="C103" i="2"/>
  <c r="I103" i="2" s="1"/>
  <c r="J103" i="2" s="1"/>
  <c r="C104" i="2"/>
  <c r="C105" i="2"/>
  <c r="I105" i="2" s="1"/>
  <c r="J105" i="2" s="1"/>
  <c r="C106" i="2"/>
  <c r="I106" i="2" s="1"/>
  <c r="J106" i="2" s="1"/>
  <c r="K106" i="2" s="1"/>
  <c r="C107" i="2"/>
  <c r="I107" i="2" s="1"/>
  <c r="J107" i="2" s="1"/>
  <c r="C108" i="2"/>
  <c r="C109" i="2"/>
  <c r="C110" i="2"/>
  <c r="I110" i="2" s="1"/>
  <c r="J110" i="2" s="1"/>
  <c r="K110" i="2" s="1"/>
  <c r="C111" i="2"/>
  <c r="C112" i="2"/>
  <c r="C113" i="2"/>
  <c r="I113" i="2" s="1"/>
  <c r="J113" i="2" s="1"/>
  <c r="C114" i="2"/>
  <c r="I114" i="2" s="1"/>
  <c r="J114" i="2" s="1"/>
  <c r="K114" i="2" s="1"/>
  <c r="C115" i="2"/>
  <c r="I40" i="2"/>
  <c r="J40" i="2" s="1"/>
  <c r="I41" i="2"/>
  <c r="J41" i="2" s="1"/>
  <c r="I42" i="2"/>
  <c r="J42" i="2" s="1"/>
  <c r="L42" i="2" s="1"/>
  <c r="P42" i="2" s="1"/>
  <c r="R42" i="2" s="1"/>
  <c r="I45" i="2"/>
  <c r="J45" i="2" s="1"/>
  <c r="I46" i="2"/>
  <c r="J46" i="2" s="1"/>
  <c r="L46" i="2" s="1"/>
  <c r="P46" i="2" s="1"/>
  <c r="R46" i="2" s="1"/>
  <c r="I47" i="2"/>
  <c r="J47" i="2" s="1"/>
  <c r="M47" i="2" s="1"/>
  <c r="I48" i="2"/>
  <c r="J48" i="2" s="1"/>
  <c r="I49" i="2"/>
  <c r="J49" i="2" s="1"/>
  <c r="I55" i="2"/>
  <c r="J55" i="2" s="1"/>
  <c r="M55" i="2" s="1"/>
  <c r="I56" i="2"/>
  <c r="J56" i="2" s="1"/>
  <c r="I57" i="2"/>
  <c r="J57" i="2" s="1"/>
  <c r="I63" i="2"/>
  <c r="J63" i="2" s="1"/>
  <c r="M63" i="2" s="1"/>
  <c r="I70" i="2"/>
  <c r="J70" i="2" s="1"/>
  <c r="L70" i="2" s="1"/>
  <c r="P70" i="2" s="1"/>
  <c r="R70" i="2" s="1"/>
  <c r="I72" i="2"/>
  <c r="J72" i="2" s="1"/>
  <c r="I73" i="2"/>
  <c r="J73" i="2" s="1"/>
  <c r="I74" i="2"/>
  <c r="J74" i="2" s="1"/>
  <c r="L74" i="2" s="1"/>
  <c r="P74" i="2" s="1"/>
  <c r="R74" i="2" s="1"/>
  <c r="I77" i="2"/>
  <c r="J77" i="2" s="1"/>
  <c r="I78" i="2"/>
  <c r="J78" i="2" s="1"/>
  <c r="L78" i="2" s="1"/>
  <c r="P78" i="2" s="1"/>
  <c r="R78" i="2" s="1"/>
  <c r="I79" i="2"/>
  <c r="J79" i="2" s="1"/>
  <c r="M79" i="2" s="1"/>
  <c r="I80" i="2"/>
  <c r="J80" i="2" s="1"/>
  <c r="I81" i="2"/>
  <c r="J81" i="2" s="1"/>
  <c r="I87" i="2"/>
  <c r="J87" i="2" s="1"/>
  <c r="M87" i="2" s="1"/>
  <c r="I88" i="2"/>
  <c r="J88" i="2" s="1"/>
  <c r="I89" i="2"/>
  <c r="J89" i="2" s="1"/>
  <c r="C37" i="2"/>
  <c r="I37" i="2" s="1"/>
  <c r="J37" i="2" s="1"/>
  <c r="C38" i="2"/>
  <c r="I38" i="2" s="1"/>
  <c r="J38" i="2" s="1"/>
  <c r="C39" i="2"/>
  <c r="I39" i="2" s="1"/>
  <c r="J39" i="2" s="1"/>
  <c r="M39" i="2" s="1"/>
  <c r="C40" i="2"/>
  <c r="C41" i="2"/>
  <c r="C42" i="2"/>
  <c r="C43" i="2"/>
  <c r="I43" i="2" s="1"/>
  <c r="J43" i="2" s="1"/>
  <c r="M43" i="2" s="1"/>
  <c r="C44" i="2"/>
  <c r="I44" i="2" s="1"/>
  <c r="J44" i="2" s="1"/>
  <c r="C45" i="2"/>
  <c r="C46" i="2"/>
  <c r="C47" i="2"/>
  <c r="C48" i="2"/>
  <c r="C49" i="2"/>
  <c r="C50" i="2"/>
  <c r="I50" i="2" s="1"/>
  <c r="J50" i="2" s="1"/>
  <c r="L50" i="2" s="1"/>
  <c r="P50" i="2" s="1"/>
  <c r="R50" i="2" s="1"/>
  <c r="C51" i="2"/>
  <c r="I51" i="2" s="1"/>
  <c r="J51" i="2" s="1"/>
  <c r="M51" i="2" s="1"/>
  <c r="C52" i="2"/>
  <c r="I52" i="2" s="1"/>
  <c r="J52" i="2" s="1"/>
  <c r="C53" i="2"/>
  <c r="I53" i="2" s="1"/>
  <c r="J53" i="2" s="1"/>
  <c r="C54" i="2"/>
  <c r="I54" i="2" s="1"/>
  <c r="J54" i="2" s="1"/>
  <c r="C55" i="2"/>
  <c r="C56" i="2"/>
  <c r="C57" i="2"/>
  <c r="C58" i="2"/>
  <c r="I58" i="2" s="1"/>
  <c r="J58" i="2" s="1"/>
  <c r="C59" i="2"/>
  <c r="I59" i="2" s="1"/>
  <c r="J59" i="2" s="1"/>
  <c r="M59" i="2" s="1"/>
  <c r="C60" i="2"/>
  <c r="I60" i="2" s="1"/>
  <c r="J60" i="2" s="1"/>
  <c r="C61" i="2"/>
  <c r="I61" i="2" s="1"/>
  <c r="J61" i="2" s="1"/>
  <c r="C62" i="2"/>
  <c r="I62" i="2" s="1"/>
  <c r="J62" i="2" s="1"/>
  <c r="C63" i="2"/>
  <c r="C64" i="2"/>
  <c r="I64" i="2" s="1"/>
  <c r="J64" i="2" s="1"/>
  <c r="C65" i="2"/>
  <c r="I65" i="2" s="1"/>
  <c r="J65" i="2" s="1"/>
  <c r="C66" i="2"/>
  <c r="C67" i="2"/>
  <c r="I67" i="2" s="1"/>
  <c r="J67" i="2" s="1"/>
  <c r="M67" i="2" s="1"/>
  <c r="C68" i="2"/>
  <c r="I68" i="2" s="1"/>
  <c r="J68" i="2" s="1"/>
  <c r="C69" i="2"/>
  <c r="I69" i="2" s="1"/>
  <c r="J69" i="2" s="1"/>
  <c r="C70" i="2"/>
  <c r="C71" i="2"/>
  <c r="I71" i="2" s="1"/>
  <c r="J71" i="2" s="1"/>
  <c r="M71" i="2" s="1"/>
  <c r="C72" i="2"/>
  <c r="C73" i="2"/>
  <c r="C74" i="2"/>
  <c r="C75" i="2"/>
  <c r="I75" i="2" s="1"/>
  <c r="J75" i="2" s="1"/>
  <c r="M75" i="2" s="1"/>
  <c r="C76" i="2"/>
  <c r="I76" i="2" s="1"/>
  <c r="J76" i="2" s="1"/>
  <c r="C77" i="2"/>
  <c r="C78" i="2"/>
  <c r="C79" i="2"/>
  <c r="C80" i="2"/>
  <c r="C81" i="2"/>
  <c r="C82" i="2"/>
  <c r="I82" i="2" s="1"/>
  <c r="J82" i="2" s="1"/>
  <c r="L82" i="2" s="1"/>
  <c r="P82" i="2" s="1"/>
  <c r="R82" i="2" s="1"/>
  <c r="C83" i="2"/>
  <c r="I83" i="2" s="1"/>
  <c r="J83" i="2" s="1"/>
  <c r="M83" i="2" s="1"/>
  <c r="C84" i="2"/>
  <c r="I84" i="2" s="1"/>
  <c r="J84" i="2" s="1"/>
  <c r="C85" i="2"/>
  <c r="I85" i="2" s="1"/>
  <c r="J85" i="2" s="1"/>
  <c r="C86" i="2"/>
  <c r="I86" i="2" s="1"/>
  <c r="J86" i="2" s="1"/>
  <c r="C87" i="2"/>
  <c r="C88" i="2"/>
  <c r="C89" i="2"/>
  <c r="C90" i="2"/>
  <c r="I90" i="2" s="1"/>
  <c r="J90" i="2" s="1"/>
  <c r="I4" i="2"/>
  <c r="J4" i="2" s="1"/>
  <c r="I8" i="2"/>
  <c r="J8" i="2" s="1"/>
  <c r="K8" i="2" s="1"/>
  <c r="I10" i="2"/>
  <c r="J10" i="2" s="1"/>
  <c r="M10" i="2" s="1"/>
  <c r="I11" i="2"/>
  <c r="J11" i="2" s="1"/>
  <c r="K11" i="2" s="1"/>
  <c r="I16" i="2"/>
  <c r="J16" i="2" s="1"/>
  <c r="K16" i="2" s="1"/>
  <c r="I18" i="2"/>
  <c r="J18" i="2" s="1"/>
  <c r="M18" i="2" s="1"/>
  <c r="I19" i="2"/>
  <c r="J19" i="2" s="1"/>
  <c r="K19" i="2" s="1"/>
  <c r="I21" i="2"/>
  <c r="J21" i="2" s="1"/>
  <c r="K21" i="2" s="1"/>
  <c r="I24" i="2"/>
  <c r="J24" i="2" s="1"/>
  <c r="K24" i="2" s="1"/>
  <c r="I25" i="2"/>
  <c r="J25" i="2" s="1"/>
  <c r="K25" i="2" s="1"/>
  <c r="I27" i="2"/>
  <c r="J27" i="2" s="1"/>
  <c r="K27" i="2" s="1"/>
  <c r="I32" i="2"/>
  <c r="J32" i="2" s="1"/>
  <c r="I33" i="2"/>
  <c r="J33" i="2" s="1"/>
  <c r="K33" i="2" s="1"/>
  <c r="I35" i="2"/>
  <c r="J35" i="2" s="1"/>
  <c r="K35" i="2" s="1"/>
  <c r="C4" i="2"/>
  <c r="C5" i="2"/>
  <c r="I5" i="2" s="1"/>
  <c r="J5" i="2" s="1"/>
  <c r="K5" i="2" s="1"/>
  <c r="C6" i="2"/>
  <c r="I6" i="2" s="1"/>
  <c r="J6" i="2" s="1"/>
  <c r="M6" i="2" s="1"/>
  <c r="C7" i="2"/>
  <c r="I7" i="2" s="1"/>
  <c r="J7" i="2" s="1"/>
  <c r="K7" i="2" s="1"/>
  <c r="C8" i="2"/>
  <c r="C9" i="2"/>
  <c r="I9" i="2" s="1"/>
  <c r="J9" i="2" s="1"/>
  <c r="K9" i="2" s="1"/>
  <c r="C10" i="2"/>
  <c r="C11" i="2"/>
  <c r="C12" i="2"/>
  <c r="I12" i="2" s="1"/>
  <c r="J12" i="2" s="1"/>
  <c r="C13" i="2"/>
  <c r="I13" i="2" s="1"/>
  <c r="J13" i="2" s="1"/>
  <c r="K13" i="2" s="1"/>
  <c r="C14" i="2"/>
  <c r="I14" i="2" s="1"/>
  <c r="J14" i="2" s="1"/>
  <c r="C15" i="2"/>
  <c r="I15" i="2" s="1"/>
  <c r="J15" i="2" s="1"/>
  <c r="K15" i="2" s="1"/>
  <c r="C16" i="2"/>
  <c r="C17" i="2"/>
  <c r="I17" i="2" s="1"/>
  <c r="J17" i="2" s="1"/>
  <c r="K17" i="2" s="1"/>
  <c r="C18" i="2"/>
  <c r="C19" i="2"/>
  <c r="C20" i="2"/>
  <c r="I20" i="2" s="1"/>
  <c r="J20" i="2" s="1"/>
  <c r="C21" i="2"/>
  <c r="C22" i="2"/>
  <c r="I22" i="2" s="1"/>
  <c r="J22" i="2" s="1"/>
  <c r="C23" i="2"/>
  <c r="I23" i="2" s="1"/>
  <c r="J23" i="2" s="1"/>
  <c r="C24" i="2"/>
  <c r="C25" i="2"/>
  <c r="C26" i="2"/>
  <c r="I26" i="2" s="1"/>
  <c r="J26" i="2" s="1"/>
  <c r="C27" i="2"/>
  <c r="C28" i="2"/>
  <c r="I28" i="2" s="1"/>
  <c r="J28" i="2" s="1"/>
  <c r="C29" i="2"/>
  <c r="I29" i="2" s="1"/>
  <c r="J29" i="2" s="1"/>
  <c r="K29" i="2" s="1"/>
  <c r="C30" i="2"/>
  <c r="I30" i="2" s="1"/>
  <c r="J30" i="2" s="1"/>
  <c r="C31" i="2"/>
  <c r="I31" i="2" s="1"/>
  <c r="J31" i="2" s="1"/>
  <c r="K31" i="2" s="1"/>
  <c r="C32" i="2"/>
  <c r="C33" i="2"/>
  <c r="C34" i="2"/>
  <c r="I34" i="2" s="1"/>
  <c r="J34" i="2" s="1"/>
  <c r="C35" i="2"/>
  <c r="C36" i="2"/>
  <c r="I36" i="2" s="1"/>
  <c r="J36" i="2" s="1"/>
  <c r="I3" i="2"/>
  <c r="J3" i="2" s="1"/>
  <c r="C3" i="2"/>
  <c r="K8" i="10" l="1"/>
  <c r="M8" i="10"/>
  <c r="K16" i="10"/>
  <c r="L16" i="10"/>
  <c r="P16" i="10" s="1"/>
  <c r="R16" i="10" s="1"/>
  <c r="M16" i="10"/>
  <c r="L24" i="10"/>
  <c r="P24" i="10" s="1"/>
  <c r="R24" i="10" s="1"/>
  <c r="M26" i="10"/>
  <c r="K26" i="10"/>
  <c r="N26" i="10" s="1"/>
  <c r="K21" i="10"/>
  <c r="L21" i="10"/>
  <c r="P21" i="10" s="1"/>
  <c r="R21" i="10" s="1"/>
  <c r="M21" i="10"/>
  <c r="M18" i="10"/>
  <c r="K18" i="10"/>
  <c r="N18" i="10" s="1"/>
  <c r="K13" i="10"/>
  <c r="N13" i="10" s="1"/>
  <c r="L13" i="10"/>
  <c r="P13" i="10" s="1"/>
  <c r="R13" i="10" s="1"/>
  <c r="M13" i="10"/>
  <c r="M10" i="10"/>
  <c r="K10" i="10"/>
  <c r="N10" i="10" s="1"/>
  <c r="L8" i="10"/>
  <c r="P8" i="10" s="1"/>
  <c r="R8" i="10" s="1"/>
  <c r="K20" i="10"/>
  <c r="M20" i="10"/>
  <c r="L20" i="10"/>
  <c r="P20" i="10" s="1"/>
  <c r="R20" i="10" s="1"/>
  <c r="K12" i="10"/>
  <c r="N12" i="10" s="1"/>
  <c r="M12" i="10"/>
  <c r="L12" i="10"/>
  <c r="P12" i="10" s="1"/>
  <c r="R12" i="10" s="1"/>
  <c r="M22" i="10"/>
  <c r="K22" i="10"/>
  <c r="N22" i="10" s="1"/>
  <c r="M14" i="10"/>
  <c r="K14" i="10"/>
  <c r="N14" i="10" s="1"/>
  <c r="M6" i="10"/>
  <c r="K6" i="10"/>
  <c r="N6" i="10" s="1"/>
  <c r="K5" i="10"/>
  <c r="L5" i="10"/>
  <c r="P5" i="10" s="1"/>
  <c r="R5" i="10" s="1"/>
  <c r="M5" i="10"/>
  <c r="K25" i="10"/>
  <c r="O25" i="10" s="1"/>
  <c r="Q25" i="10" s="1"/>
  <c r="M25" i="10"/>
  <c r="L25" i="10"/>
  <c r="P25" i="10" s="1"/>
  <c r="R25" i="10" s="1"/>
  <c r="K17" i="10"/>
  <c r="N17" i="10" s="1"/>
  <c r="M17" i="10"/>
  <c r="L17" i="10"/>
  <c r="P17" i="10" s="1"/>
  <c r="R17" i="10" s="1"/>
  <c r="K9" i="10"/>
  <c r="O9" i="10" s="1"/>
  <c r="Q9" i="10" s="1"/>
  <c r="M9" i="10"/>
  <c r="L9" i="10"/>
  <c r="P9" i="10" s="1"/>
  <c r="R9" i="10" s="1"/>
  <c r="N20" i="10"/>
  <c r="O20" i="10"/>
  <c r="Q20" i="10" s="1"/>
  <c r="O17" i="10"/>
  <c r="Q17" i="10" s="1"/>
  <c r="K27" i="10"/>
  <c r="L27" i="10"/>
  <c r="P27" i="10" s="1"/>
  <c r="R27" i="10" s="1"/>
  <c r="M27" i="10"/>
  <c r="K19" i="10"/>
  <c r="L19" i="10"/>
  <c r="P19" i="10" s="1"/>
  <c r="R19" i="10" s="1"/>
  <c r="M19" i="10"/>
  <c r="K11" i="10"/>
  <c r="L11" i="10"/>
  <c r="P11" i="10" s="1"/>
  <c r="R11" i="10" s="1"/>
  <c r="M11" i="10"/>
  <c r="N24" i="10"/>
  <c r="O24" i="10"/>
  <c r="Q24" i="10" s="1"/>
  <c r="O21" i="10"/>
  <c r="Q21" i="10" s="1"/>
  <c r="N21" i="10"/>
  <c r="N16" i="10"/>
  <c r="O16" i="10"/>
  <c r="Q16" i="10" s="1"/>
  <c r="N8" i="10"/>
  <c r="O8" i="10"/>
  <c r="Q8" i="10" s="1"/>
  <c r="O5" i="10"/>
  <c r="Q5" i="10" s="1"/>
  <c r="N5" i="10"/>
  <c r="K23" i="10"/>
  <c r="L23" i="10"/>
  <c r="P23" i="10" s="1"/>
  <c r="R23" i="10" s="1"/>
  <c r="M23" i="10"/>
  <c r="K15" i="10"/>
  <c r="L15" i="10"/>
  <c r="P15" i="10" s="1"/>
  <c r="R15" i="10" s="1"/>
  <c r="M15" i="10"/>
  <c r="K7" i="10"/>
  <c r="L7" i="10"/>
  <c r="P7" i="10" s="1"/>
  <c r="R7" i="10" s="1"/>
  <c r="M7" i="10"/>
  <c r="K4" i="10"/>
  <c r="L4" i="10"/>
  <c r="P4" i="10" s="1"/>
  <c r="R4" i="10" s="1"/>
  <c r="M4" i="10"/>
  <c r="L26" i="10"/>
  <c r="P26" i="10" s="1"/>
  <c r="R26" i="10" s="1"/>
  <c r="L22" i="10"/>
  <c r="P22" i="10" s="1"/>
  <c r="R22" i="10" s="1"/>
  <c r="L18" i="10"/>
  <c r="P18" i="10" s="1"/>
  <c r="R18" i="10" s="1"/>
  <c r="L14" i="10"/>
  <c r="P14" i="10" s="1"/>
  <c r="R14" i="10" s="1"/>
  <c r="L10" i="10"/>
  <c r="P10" i="10" s="1"/>
  <c r="R10" i="10" s="1"/>
  <c r="L6" i="10"/>
  <c r="P6" i="10" s="1"/>
  <c r="R6" i="10" s="1"/>
  <c r="O26" i="10"/>
  <c r="Q26" i="10" s="1"/>
  <c r="O10" i="10"/>
  <c r="Q10" i="10" s="1"/>
  <c r="M3" i="10"/>
  <c r="L3" i="10"/>
  <c r="P3" i="10" s="1"/>
  <c r="R3" i="10" s="1"/>
  <c r="K3" i="10"/>
  <c r="K123" i="6"/>
  <c r="L123" i="6"/>
  <c r="P123" i="6" s="1"/>
  <c r="R123" i="6" s="1"/>
  <c r="M123" i="6"/>
  <c r="M122" i="6"/>
  <c r="K122" i="6"/>
  <c r="L122" i="6"/>
  <c r="P122" i="6" s="1"/>
  <c r="R122" i="6" s="1"/>
  <c r="K121" i="6"/>
  <c r="L121" i="6"/>
  <c r="P121" i="6" s="1"/>
  <c r="R121" i="6" s="1"/>
  <c r="M121" i="6"/>
  <c r="K120" i="6"/>
  <c r="L120" i="6"/>
  <c r="P120" i="6" s="1"/>
  <c r="R120" i="6" s="1"/>
  <c r="M120" i="6"/>
  <c r="L119" i="6"/>
  <c r="P119" i="6" s="1"/>
  <c r="R119" i="6" s="1"/>
  <c r="M119" i="6"/>
  <c r="K119" i="6"/>
  <c r="K118" i="6"/>
  <c r="L118" i="6"/>
  <c r="P118" i="6" s="1"/>
  <c r="R118" i="6" s="1"/>
  <c r="M118" i="6"/>
  <c r="K117" i="6"/>
  <c r="L117" i="6"/>
  <c r="P117" i="6" s="1"/>
  <c r="R117" i="6" s="1"/>
  <c r="M117" i="6"/>
  <c r="M124" i="6"/>
  <c r="K124" i="6"/>
  <c r="L124" i="6"/>
  <c r="P124" i="6" s="1"/>
  <c r="R124" i="6" s="1"/>
  <c r="K116" i="6"/>
  <c r="L116" i="6"/>
  <c r="P116" i="6" s="1"/>
  <c r="R116" i="6" s="1"/>
  <c r="M116" i="6"/>
  <c r="K78" i="2"/>
  <c r="O78" i="2" s="1"/>
  <c r="Q78" i="2" s="1"/>
  <c r="K46" i="2"/>
  <c r="O46" i="2" s="1"/>
  <c r="Q46" i="2" s="1"/>
  <c r="K42" i="2"/>
  <c r="O42" i="2" s="1"/>
  <c r="Q42" i="2" s="1"/>
  <c r="L24" i="2"/>
  <c r="P24" i="2" s="1"/>
  <c r="R24" i="2" s="1"/>
  <c r="K32" i="2"/>
  <c r="N32" i="2" s="1"/>
  <c r="M32" i="2"/>
  <c r="L32" i="2"/>
  <c r="P32" i="2" s="1"/>
  <c r="R32" i="2" s="1"/>
  <c r="K74" i="2"/>
  <c r="O74" i="2" s="1"/>
  <c r="Q74" i="2" s="1"/>
  <c r="L104" i="2"/>
  <c r="P104" i="2" s="1"/>
  <c r="R104" i="2" s="1"/>
  <c r="L10" i="2"/>
  <c r="P10" i="2" s="1"/>
  <c r="R10" i="2" s="1"/>
  <c r="L18" i="2"/>
  <c r="P18" i="2" s="1"/>
  <c r="R18" i="2" s="1"/>
  <c r="M70" i="2"/>
  <c r="M24" i="2"/>
  <c r="M16" i="6"/>
  <c r="K103" i="6"/>
  <c r="O103" i="6" s="1"/>
  <c r="Q103" i="6" s="1"/>
  <c r="M103" i="6"/>
  <c r="M9" i="7"/>
  <c r="K9" i="7"/>
  <c r="L9" i="7"/>
  <c r="P9" i="7" s="1"/>
  <c r="R9" i="7" s="1"/>
  <c r="M10" i="7"/>
  <c r="L10" i="7"/>
  <c r="P10" i="7" s="1"/>
  <c r="R10" i="7" s="1"/>
  <c r="K10" i="7"/>
  <c r="L12" i="7"/>
  <c r="P12" i="7" s="1"/>
  <c r="R12" i="7" s="1"/>
  <c r="K12" i="7"/>
  <c r="M12" i="7"/>
  <c r="M13" i="7"/>
  <c r="K13" i="7"/>
  <c r="L13" i="7"/>
  <c r="P13" i="7" s="1"/>
  <c r="R13" i="7" s="1"/>
  <c r="L11" i="7"/>
  <c r="P11" i="7" s="1"/>
  <c r="R11" i="7" s="1"/>
  <c r="K11" i="7"/>
  <c r="K7" i="7"/>
  <c r="L7" i="7"/>
  <c r="P7" i="7" s="1"/>
  <c r="R7" i="7" s="1"/>
  <c r="M7" i="7"/>
  <c r="M6" i="7"/>
  <c r="K6" i="7"/>
  <c r="L6" i="7"/>
  <c r="P6" i="7" s="1"/>
  <c r="R6" i="7" s="1"/>
  <c r="K5" i="7"/>
  <c r="L5" i="7"/>
  <c r="P5" i="7" s="1"/>
  <c r="R5" i="7" s="1"/>
  <c r="M5" i="7"/>
  <c r="K4" i="7"/>
  <c r="L4" i="7"/>
  <c r="P4" i="7" s="1"/>
  <c r="R4" i="7" s="1"/>
  <c r="M4" i="7"/>
  <c r="M3" i="7"/>
  <c r="L3" i="7"/>
  <c r="P3" i="7" s="1"/>
  <c r="R3" i="7" s="1"/>
  <c r="K3" i="7"/>
  <c r="K5" i="6"/>
  <c r="O5" i="6" s="1"/>
  <c r="Q5" i="6" s="1"/>
  <c r="K59" i="6"/>
  <c r="O59" i="6" s="1"/>
  <c r="Q59" i="6" s="1"/>
  <c r="M85" i="6"/>
  <c r="M77" i="6"/>
  <c r="M34" i="2"/>
  <c r="L34" i="2"/>
  <c r="P34" i="2" s="1"/>
  <c r="R34" i="2" s="1"/>
  <c r="M26" i="2"/>
  <c r="L26" i="2"/>
  <c r="P26" i="2" s="1"/>
  <c r="R26" i="2" s="1"/>
  <c r="K90" i="2"/>
  <c r="O90" i="2" s="1"/>
  <c r="Q90" i="2" s="1"/>
  <c r="M90" i="2"/>
  <c r="L90" i="2"/>
  <c r="P90" i="2" s="1"/>
  <c r="R90" i="2" s="1"/>
  <c r="L58" i="2"/>
  <c r="P58" i="2" s="1"/>
  <c r="R58" i="2" s="1"/>
  <c r="M58" i="2"/>
  <c r="K100" i="2"/>
  <c r="O100" i="2" s="1"/>
  <c r="Q100" i="2" s="1"/>
  <c r="L100" i="2"/>
  <c r="P100" i="2" s="1"/>
  <c r="R100" i="2" s="1"/>
  <c r="M22" i="2"/>
  <c r="L22" i="2"/>
  <c r="P22" i="2" s="1"/>
  <c r="R22" i="2" s="1"/>
  <c r="M113" i="2"/>
  <c r="L113" i="2"/>
  <c r="P113" i="2" s="1"/>
  <c r="R113" i="2" s="1"/>
  <c r="M105" i="2"/>
  <c r="L105" i="2"/>
  <c r="P105" i="2" s="1"/>
  <c r="R105" i="2" s="1"/>
  <c r="M97" i="2"/>
  <c r="L97" i="2"/>
  <c r="P97" i="2" s="1"/>
  <c r="R97" i="2" s="1"/>
  <c r="K112" i="2"/>
  <c r="O112" i="2" s="1"/>
  <c r="Q112" i="2" s="1"/>
  <c r="L112" i="2"/>
  <c r="P112" i="2" s="1"/>
  <c r="R112" i="2" s="1"/>
  <c r="M14" i="2"/>
  <c r="L14" i="2"/>
  <c r="P14" i="2" s="1"/>
  <c r="R14" i="2" s="1"/>
  <c r="M86" i="2"/>
  <c r="L86" i="2"/>
  <c r="P86" i="2" s="1"/>
  <c r="R86" i="2" s="1"/>
  <c r="K62" i="2"/>
  <c r="O62" i="2" s="1"/>
  <c r="Q62" i="2" s="1"/>
  <c r="L62" i="2"/>
  <c r="P62" i="2" s="1"/>
  <c r="R62" i="2" s="1"/>
  <c r="M62" i="2"/>
  <c r="L54" i="2"/>
  <c r="P54" i="2" s="1"/>
  <c r="R54" i="2" s="1"/>
  <c r="M54" i="2"/>
  <c r="M101" i="2"/>
  <c r="L101" i="2"/>
  <c r="P101" i="2" s="1"/>
  <c r="R101" i="2" s="1"/>
  <c r="K36" i="2"/>
  <c r="O36" i="2" s="1"/>
  <c r="Q36" i="2" s="1"/>
  <c r="L36" i="2"/>
  <c r="P36" i="2" s="1"/>
  <c r="R36" i="2" s="1"/>
  <c r="K28" i="2"/>
  <c r="N28" i="2" s="1"/>
  <c r="L28" i="2"/>
  <c r="P28" i="2" s="1"/>
  <c r="R28" i="2" s="1"/>
  <c r="K20" i="2"/>
  <c r="N20" i="2" s="1"/>
  <c r="L20" i="2"/>
  <c r="P20" i="2" s="1"/>
  <c r="R20" i="2" s="1"/>
  <c r="K12" i="2"/>
  <c r="N12" i="2" s="1"/>
  <c r="L12" i="2"/>
  <c r="P12" i="2" s="1"/>
  <c r="R12" i="2" s="1"/>
  <c r="M109" i="2"/>
  <c r="L109" i="2"/>
  <c r="P109" i="2" s="1"/>
  <c r="R109" i="2" s="1"/>
  <c r="M30" i="2"/>
  <c r="L30" i="2"/>
  <c r="P30" i="2" s="1"/>
  <c r="R30" i="2" s="1"/>
  <c r="M93" i="2"/>
  <c r="L93" i="2"/>
  <c r="P93" i="2" s="1"/>
  <c r="R93" i="2" s="1"/>
  <c r="L16" i="2"/>
  <c r="P16" i="2" s="1"/>
  <c r="R16" i="2" s="1"/>
  <c r="L8" i="2"/>
  <c r="P8" i="2" s="1"/>
  <c r="R8" i="2" s="1"/>
  <c r="K70" i="2"/>
  <c r="O70" i="2" s="1"/>
  <c r="Q70" i="2" s="1"/>
  <c r="L108" i="2"/>
  <c r="P108" i="2" s="1"/>
  <c r="R108" i="2" s="1"/>
  <c r="M20" i="2"/>
  <c r="M36" i="2"/>
  <c r="M28" i="2"/>
  <c r="K86" i="2"/>
  <c r="O86" i="2" s="1"/>
  <c r="Q86" i="2" s="1"/>
  <c r="M78" i="2"/>
  <c r="K54" i="2"/>
  <c r="O54" i="2" s="1"/>
  <c r="Q54" i="2" s="1"/>
  <c r="M46" i="2"/>
  <c r="M12" i="2"/>
  <c r="M82" i="2"/>
  <c r="I66" i="2"/>
  <c r="J66" i="2" s="1"/>
  <c r="M66" i="2" s="1"/>
  <c r="K58" i="2"/>
  <c r="O58" i="2" s="1"/>
  <c r="Q58" i="2" s="1"/>
  <c r="M50" i="2"/>
  <c r="K82" i="2"/>
  <c r="O82" i="2" s="1"/>
  <c r="Q82" i="2" s="1"/>
  <c r="M74" i="2"/>
  <c r="K50" i="2"/>
  <c r="O50" i="2" s="1"/>
  <c r="Q50" i="2" s="1"/>
  <c r="M42" i="2"/>
  <c r="M16" i="2"/>
  <c r="M8" i="2"/>
  <c r="L73" i="6"/>
  <c r="P73" i="6" s="1"/>
  <c r="R73" i="6" s="1"/>
  <c r="K73" i="6"/>
  <c r="O73" i="6" s="1"/>
  <c r="Q73" i="6" s="1"/>
  <c r="L24" i="6"/>
  <c r="P24" i="6" s="1"/>
  <c r="R24" i="6" s="1"/>
  <c r="K24" i="6"/>
  <c r="O24" i="6" s="1"/>
  <c r="Q24" i="6" s="1"/>
  <c r="K28" i="6"/>
  <c r="O28" i="6" s="1"/>
  <c r="Q28" i="6" s="1"/>
  <c r="M109" i="6"/>
  <c r="L28" i="6"/>
  <c r="P28" i="6" s="1"/>
  <c r="R28" i="6" s="1"/>
  <c r="K69" i="6"/>
  <c r="O69" i="6" s="1"/>
  <c r="Q69" i="6" s="1"/>
  <c r="K38" i="6"/>
  <c r="O38" i="6" s="1"/>
  <c r="Q38" i="6" s="1"/>
  <c r="K91" i="6"/>
  <c r="L99" i="6"/>
  <c r="P99" i="6" s="1"/>
  <c r="R99" i="6" s="1"/>
  <c r="O99" i="6"/>
  <c r="Q99" i="6" s="1"/>
  <c r="L91" i="6"/>
  <c r="P91" i="6" s="1"/>
  <c r="R91" i="6" s="1"/>
  <c r="M33" i="6"/>
  <c r="L33" i="6"/>
  <c r="P33" i="6" s="1"/>
  <c r="R33" i="6" s="1"/>
  <c r="K33" i="6"/>
  <c r="O33" i="6" s="1"/>
  <c r="Q33" i="6" s="1"/>
  <c r="K108" i="6"/>
  <c r="L108" i="6"/>
  <c r="P108" i="6" s="1"/>
  <c r="R108" i="6" s="1"/>
  <c r="M19" i="6"/>
  <c r="K19" i="6"/>
  <c r="O19" i="6" s="1"/>
  <c r="Q19" i="6" s="1"/>
  <c r="O23" i="6"/>
  <c r="Q23" i="6" s="1"/>
  <c r="M23" i="6"/>
  <c r="K13" i="6"/>
  <c r="N13" i="6" s="1"/>
  <c r="K31" i="6"/>
  <c r="N31" i="6" s="1"/>
  <c r="K67" i="6"/>
  <c r="O67" i="6" s="1"/>
  <c r="Q67" i="6" s="1"/>
  <c r="K9" i="6"/>
  <c r="O9" i="6" s="1"/>
  <c r="Q9" i="6" s="1"/>
  <c r="K113" i="6"/>
  <c r="K47" i="6"/>
  <c r="O47" i="6" s="1"/>
  <c r="Q47" i="6" s="1"/>
  <c r="M67" i="6"/>
  <c r="K83" i="6"/>
  <c r="M101" i="6"/>
  <c r="K77" i="6"/>
  <c r="O77" i="6" s="1"/>
  <c r="Q77" i="6" s="1"/>
  <c r="M75" i="6"/>
  <c r="M83" i="6"/>
  <c r="M59" i="6"/>
  <c r="O75" i="6"/>
  <c r="Q75" i="6" s="1"/>
  <c r="M99" i="6"/>
  <c r="M46" i="6"/>
  <c r="L46" i="6"/>
  <c r="P46" i="6" s="1"/>
  <c r="R46" i="6" s="1"/>
  <c r="K46" i="6"/>
  <c r="L65" i="6"/>
  <c r="P65" i="6" s="1"/>
  <c r="R65" i="6" s="1"/>
  <c r="M65" i="6"/>
  <c r="K65" i="6"/>
  <c r="O65" i="6" s="1"/>
  <c r="Q65" i="6" s="1"/>
  <c r="K68" i="6"/>
  <c r="L68" i="6"/>
  <c r="P68" i="6" s="1"/>
  <c r="R68" i="6" s="1"/>
  <c r="L18" i="6"/>
  <c r="P18" i="6" s="1"/>
  <c r="R18" i="6" s="1"/>
  <c r="M18" i="6"/>
  <c r="K18" i="6"/>
  <c r="M14" i="6"/>
  <c r="L14" i="6"/>
  <c r="P14" i="6" s="1"/>
  <c r="R14" i="6" s="1"/>
  <c r="K14" i="6"/>
  <c r="L32" i="6"/>
  <c r="P32" i="6" s="1"/>
  <c r="R32" i="6" s="1"/>
  <c r="M32" i="6"/>
  <c r="M22" i="6"/>
  <c r="L22" i="6"/>
  <c r="P22" i="6" s="1"/>
  <c r="R22" i="6" s="1"/>
  <c r="K22" i="6"/>
  <c r="M6" i="6"/>
  <c r="L6" i="6"/>
  <c r="P6" i="6" s="1"/>
  <c r="R6" i="6" s="1"/>
  <c r="K6" i="6"/>
  <c r="M11" i="6"/>
  <c r="L11" i="6"/>
  <c r="P11" i="6" s="1"/>
  <c r="R11" i="6" s="1"/>
  <c r="M40" i="6"/>
  <c r="M3" i="6"/>
  <c r="L3" i="6"/>
  <c r="P3" i="6" s="1"/>
  <c r="R3" i="6" s="1"/>
  <c r="K36" i="6"/>
  <c r="M36" i="6"/>
  <c r="L36" i="6"/>
  <c r="P36" i="6" s="1"/>
  <c r="R36" i="6" s="1"/>
  <c r="L49" i="6"/>
  <c r="P49" i="6" s="1"/>
  <c r="R49" i="6" s="1"/>
  <c r="K49" i="6"/>
  <c r="O49" i="6" s="1"/>
  <c r="Q49" i="6" s="1"/>
  <c r="M49" i="6"/>
  <c r="M41" i="6"/>
  <c r="L41" i="6"/>
  <c r="P41" i="6" s="1"/>
  <c r="R41" i="6" s="1"/>
  <c r="K3" i="6"/>
  <c r="M5" i="6"/>
  <c r="K11" i="6"/>
  <c r="M13" i="6"/>
  <c r="M29" i="6"/>
  <c r="M31" i="6"/>
  <c r="K32" i="6"/>
  <c r="K43" i="6"/>
  <c r="I48" i="6"/>
  <c r="J48" i="6" s="1"/>
  <c r="K48" i="6" s="1"/>
  <c r="K51" i="6"/>
  <c r="O51" i="6" s="1"/>
  <c r="Q51" i="6" s="1"/>
  <c r="I71" i="6"/>
  <c r="J71" i="6" s="1"/>
  <c r="M76" i="6"/>
  <c r="M84" i="6"/>
  <c r="K84" i="6"/>
  <c r="L84" i="6"/>
  <c r="P84" i="6" s="1"/>
  <c r="R84" i="6" s="1"/>
  <c r="M15" i="6"/>
  <c r="M51" i="6"/>
  <c r="L51" i="6"/>
  <c r="P51" i="6" s="1"/>
  <c r="R51" i="6" s="1"/>
  <c r="M61" i="6"/>
  <c r="L89" i="6"/>
  <c r="P89" i="6" s="1"/>
  <c r="R89" i="6" s="1"/>
  <c r="M89" i="6"/>
  <c r="I96" i="6"/>
  <c r="J96" i="6" s="1"/>
  <c r="L96" i="6" s="1"/>
  <c r="P96" i="6" s="1"/>
  <c r="R96" i="6" s="1"/>
  <c r="M53" i="6"/>
  <c r="L53" i="6"/>
  <c r="P53" i="6" s="1"/>
  <c r="R53" i="6" s="1"/>
  <c r="I63" i="6"/>
  <c r="J63" i="6" s="1"/>
  <c r="L63" i="6" s="1"/>
  <c r="P63" i="6" s="1"/>
  <c r="R63" i="6" s="1"/>
  <c r="M68" i="6"/>
  <c r="K76" i="6"/>
  <c r="L76" i="6"/>
  <c r="P76" i="6" s="1"/>
  <c r="R76" i="6" s="1"/>
  <c r="L93" i="6"/>
  <c r="P93" i="6" s="1"/>
  <c r="R93" i="6" s="1"/>
  <c r="K93" i="6"/>
  <c r="K107" i="6"/>
  <c r="M107" i="6"/>
  <c r="L107" i="6"/>
  <c r="P107" i="6" s="1"/>
  <c r="R107" i="6" s="1"/>
  <c r="K4" i="6"/>
  <c r="O4" i="6" s="1"/>
  <c r="Q4" i="6" s="1"/>
  <c r="L9" i="6"/>
  <c r="P9" i="6" s="1"/>
  <c r="R9" i="6" s="1"/>
  <c r="I10" i="6"/>
  <c r="J10" i="6" s="1"/>
  <c r="L10" i="6" s="1"/>
  <c r="P10" i="6" s="1"/>
  <c r="R10" i="6" s="1"/>
  <c r="K12" i="6"/>
  <c r="O12" i="6" s="1"/>
  <c r="Q12" i="6" s="1"/>
  <c r="L19" i="6"/>
  <c r="P19" i="6" s="1"/>
  <c r="R19" i="6" s="1"/>
  <c r="K21" i="6"/>
  <c r="O21" i="6" s="1"/>
  <c r="Q21" i="6" s="1"/>
  <c r="N23" i="6"/>
  <c r="M24" i="6"/>
  <c r="K25" i="6"/>
  <c r="O25" i="6" s="1"/>
  <c r="Q25" i="6" s="1"/>
  <c r="I26" i="6"/>
  <c r="J26" i="6" s="1"/>
  <c r="L26" i="6" s="1"/>
  <c r="P26" i="6" s="1"/>
  <c r="R26" i="6" s="1"/>
  <c r="K29" i="6"/>
  <c r="I30" i="6"/>
  <c r="J30" i="6" s="1"/>
  <c r="L30" i="6" s="1"/>
  <c r="P30" i="6" s="1"/>
  <c r="R30" i="6" s="1"/>
  <c r="K34" i="6"/>
  <c r="O34" i="6" s="1"/>
  <c r="Q34" i="6" s="1"/>
  <c r="I35" i="6"/>
  <c r="J35" i="6" s="1"/>
  <c r="L35" i="6" s="1"/>
  <c r="P35" i="6" s="1"/>
  <c r="R35" i="6" s="1"/>
  <c r="L38" i="6"/>
  <c r="P38" i="6" s="1"/>
  <c r="R38" i="6" s="1"/>
  <c r="L43" i="6"/>
  <c r="P43" i="6" s="1"/>
  <c r="R43" i="6" s="1"/>
  <c r="L47" i="6"/>
  <c r="P47" i="6" s="1"/>
  <c r="R47" i="6" s="1"/>
  <c r="K53" i="6"/>
  <c r="K61" i="6"/>
  <c r="I70" i="6"/>
  <c r="J70" i="6" s="1"/>
  <c r="L70" i="6" s="1"/>
  <c r="P70" i="6" s="1"/>
  <c r="R70" i="6" s="1"/>
  <c r="M73" i="6"/>
  <c r="K81" i="6"/>
  <c r="O81" i="6" s="1"/>
  <c r="Q81" i="6" s="1"/>
  <c r="I94" i="6"/>
  <c r="J94" i="6" s="1"/>
  <c r="L94" i="6" s="1"/>
  <c r="P94" i="6" s="1"/>
  <c r="R94" i="6" s="1"/>
  <c r="K7" i="6"/>
  <c r="O7" i="6" s="1"/>
  <c r="Q7" i="6" s="1"/>
  <c r="K15" i="6"/>
  <c r="O15" i="6" s="1"/>
  <c r="Q15" i="6" s="1"/>
  <c r="K20" i="6"/>
  <c r="O20" i="6" s="1"/>
  <c r="Q20" i="6" s="1"/>
  <c r="P23" i="6"/>
  <c r="R23" i="6" s="1"/>
  <c r="L34" i="6"/>
  <c r="P34" i="6" s="1"/>
  <c r="R34" i="6" s="1"/>
  <c r="K39" i="6"/>
  <c r="O39" i="6" s="1"/>
  <c r="Q39" i="6" s="1"/>
  <c r="M52" i="6"/>
  <c r="I55" i="6"/>
  <c r="J55" i="6" s="1"/>
  <c r="L55" i="6" s="1"/>
  <c r="P55" i="6" s="1"/>
  <c r="R55" i="6" s="1"/>
  <c r="M60" i="6"/>
  <c r="I72" i="6"/>
  <c r="J72" i="6" s="1"/>
  <c r="L72" i="6" s="1"/>
  <c r="P72" i="6" s="1"/>
  <c r="R72" i="6" s="1"/>
  <c r="M81" i="6"/>
  <c r="K85" i="6"/>
  <c r="I102" i="6"/>
  <c r="J102" i="6" s="1"/>
  <c r="L102" i="6" s="1"/>
  <c r="P102" i="6" s="1"/>
  <c r="R102" i="6" s="1"/>
  <c r="M4" i="6"/>
  <c r="I8" i="6"/>
  <c r="J8" i="6" s="1"/>
  <c r="M12" i="6"/>
  <c r="K16" i="6"/>
  <c r="O16" i="6" s="1"/>
  <c r="Q16" i="6" s="1"/>
  <c r="I17" i="6"/>
  <c r="J17" i="6" s="1"/>
  <c r="M25" i="6"/>
  <c r="I27" i="6"/>
  <c r="J27" i="6" s="1"/>
  <c r="L27" i="6" s="1"/>
  <c r="P27" i="6" s="1"/>
  <c r="R27" i="6" s="1"/>
  <c r="K44" i="6"/>
  <c r="I45" i="6"/>
  <c r="J45" i="6" s="1"/>
  <c r="L45" i="6" s="1"/>
  <c r="P45" i="6" s="1"/>
  <c r="R45" i="6" s="1"/>
  <c r="I62" i="6"/>
  <c r="J62" i="6" s="1"/>
  <c r="L62" i="6" s="1"/>
  <c r="P62" i="6" s="1"/>
  <c r="R62" i="6" s="1"/>
  <c r="I88" i="6"/>
  <c r="J88" i="6" s="1"/>
  <c r="L88" i="6" s="1"/>
  <c r="P88" i="6" s="1"/>
  <c r="R88" i="6" s="1"/>
  <c r="M92" i="6"/>
  <c r="M7" i="6"/>
  <c r="M20" i="6"/>
  <c r="M39" i="6"/>
  <c r="K40" i="6"/>
  <c r="O40" i="6" s="1"/>
  <c r="Q40" i="6" s="1"/>
  <c r="L44" i="6"/>
  <c r="P44" i="6" s="1"/>
  <c r="R44" i="6" s="1"/>
  <c r="K57" i="6"/>
  <c r="O57" i="6" s="1"/>
  <c r="Q57" i="6" s="1"/>
  <c r="I64" i="6"/>
  <c r="J64" i="6" s="1"/>
  <c r="K64" i="6" s="1"/>
  <c r="K92" i="6"/>
  <c r="L92" i="6"/>
  <c r="P92" i="6" s="1"/>
  <c r="R92" i="6" s="1"/>
  <c r="I98" i="6"/>
  <c r="J98" i="6" s="1"/>
  <c r="L98" i="6" s="1"/>
  <c r="P98" i="6" s="1"/>
  <c r="R98" i="6" s="1"/>
  <c r="K100" i="6"/>
  <c r="L100" i="6"/>
  <c r="P100" i="6" s="1"/>
  <c r="R100" i="6" s="1"/>
  <c r="L111" i="6"/>
  <c r="P111" i="6" s="1"/>
  <c r="R111" i="6" s="1"/>
  <c r="M111" i="6"/>
  <c r="K111" i="6"/>
  <c r="O111" i="6" s="1"/>
  <c r="Q111" i="6" s="1"/>
  <c r="M21" i="6"/>
  <c r="I37" i="6"/>
  <c r="J37" i="6" s="1"/>
  <c r="M37" i="6" s="1"/>
  <c r="K41" i="6"/>
  <c r="I42" i="6"/>
  <c r="J42" i="6" s="1"/>
  <c r="I56" i="6"/>
  <c r="J56" i="6" s="1"/>
  <c r="K56" i="6" s="1"/>
  <c r="M57" i="6"/>
  <c r="M69" i="6"/>
  <c r="I80" i="6"/>
  <c r="J80" i="6" s="1"/>
  <c r="L80" i="6" s="1"/>
  <c r="P80" i="6" s="1"/>
  <c r="R80" i="6" s="1"/>
  <c r="N89" i="6"/>
  <c r="I78" i="6"/>
  <c r="J78" i="6" s="1"/>
  <c r="M78" i="6" s="1"/>
  <c r="I86" i="6"/>
  <c r="J86" i="6" s="1"/>
  <c r="M86" i="6" s="1"/>
  <c r="I90" i="6"/>
  <c r="J90" i="6" s="1"/>
  <c r="L90" i="6" s="1"/>
  <c r="P90" i="6" s="1"/>
  <c r="R90" i="6" s="1"/>
  <c r="I114" i="6"/>
  <c r="J114" i="6" s="1"/>
  <c r="L114" i="6" s="1"/>
  <c r="P114" i="6" s="1"/>
  <c r="R114" i="6" s="1"/>
  <c r="I106" i="6"/>
  <c r="J106" i="6" s="1"/>
  <c r="L106" i="6" s="1"/>
  <c r="P106" i="6" s="1"/>
  <c r="R106" i="6" s="1"/>
  <c r="M93" i="6"/>
  <c r="I110" i="6"/>
  <c r="J110" i="6" s="1"/>
  <c r="L110" i="6" s="1"/>
  <c r="P110" i="6" s="1"/>
  <c r="R110" i="6" s="1"/>
  <c r="K115" i="6"/>
  <c r="K97" i="6"/>
  <c r="O97" i="6" s="1"/>
  <c r="Q97" i="6" s="1"/>
  <c r="M100" i="6"/>
  <c r="I104" i="6"/>
  <c r="J104" i="6" s="1"/>
  <c r="L104" i="6" s="1"/>
  <c r="P104" i="6" s="1"/>
  <c r="R104" i="6" s="1"/>
  <c r="I50" i="6"/>
  <c r="J50" i="6" s="1"/>
  <c r="L50" i="6" s="1"/>
  <c r="P50" i="6" s="1"/>
  <c r="R50" i="6" s="1"/>
  <c r="I79" i="6"/>
  <c r="J79" i="6" s="1"/>
  <c r="L79" i="6" s="1"/>
  <c r="P79" i="6" s="1"/>
  <c r="R79" i="6" s="1"/>
  <c r="I87" i="6"/>
  <c r="J87" i="6" s="1"/>
  <c r="M97" i="6"/>
  <c r="K101" i="6"/>
  <c r="K105" i="6"/>
  <c r="M108" i="6"/>
  <c r="I112" i="6"/>
  <c r="J112" i="6" s="1"/>
  <c r="K112" i="6" s="1"/>
  <c r="M115" i="6"/>
  <c r="I54" i="6"/>
  <c r="J54" i="6" s="1"/>
  <c r="I58" i="6"/>
  <c r="J58" i="6" s="1"/>
  <c r="L58" i="6" s="1"/>
  <c r="P58" i="6" s="1"/>
  <c r="R58" i="6" s="1"/>
  <c r="I66" i="6"/>
  <c r="J66" i="6" s="1"/>
  <c r="L66" i="6" s="1"/>
  <c r="P66" i="6" s="1"/>
  <c r="R66" i="6" s="1"/>
  <c r="I74" i="6"/>
  <c r="J74" i="6" s="1"/>
  <c r="L74" i="6" s="1"/>
  <c r="P74" i="6" s="1"/>
  <c r="R74" i="6" s="1"/>
  <c r="L75" i="6"/>
  <c r="P75" i="6" s="1"/>
  <c r="R75" i="6" s="1"/>
  <c r="I82" i="6"/>
  <c r="J82" i="6" s="1"/>
  <c r="L82" i="6" s="1"/>
  <c r="P82" i="6" s="1"/>
  <c r="R82" i="6" s="1"/>
  <c r="I95" i="6"/>
  <c r="J95" i="6" s="1"/>
  <c r="M105" i="6"/>
  <c r="K109" i="6"/>
  <c r="K52" i="6"/>
  <c r="K60" i="6"/>
  <c r="L113" i="6"/>
  <c r="P113" i="6" s="1"/>
  <c r="R113" i="6" s="1"/>
  <c r="N98" i="2"/>
  <c r="O98" i="2"/>
  <c r="Q98" i="2" s="1"/>
  <c r="N94" i="2"/>
  <c r="O94" i="2"/>
  <c r="Q94" i="2" s="1"/>
  <c r="K115" i="2"/>
  <c r="L115" i="2"/>
  <c r="P115" i="2" s="1"/>
  <c r="R115" i="2" s="1"/>
  <c r="M115" i="2"/>
  <c r="O108" i="2"/>
  <c r="Q108" i="2" s="1"/>
  <c r="N108" i="2"/>
  <c r="N114" i="2"/>
  <c r="O114" i="2"/>
  <c r="Q114" i="2" s="1"/>
  <c r="K111" i="2"/>
  <c r="L111" i="2"/>
  <c r="P111" i="2" s="1"/>
  <c r="R111" i="2" s="1"/>
  <c r="M111" i="2"/>
  <c r="O104" i="2"/>
  <c r="Q104" i="2" s="1"/>
  <c r="N104" i="2"/>
  <c r="N110" i="2"/>
  <c r="O110" i="2"/>
  <c r="Q110" i="2" s="1"/>
  <c r="K107" i="2"/>
  <c r="L107" i="2"/>
  <c r="P107" i="2" s="1"/>
  <c r="R107" i="2" s="1"/>
  <c r="M107" i="2"/>
  <c r="O96" i="2"/>
  <c r="Q96" i="2" s="1"/>
  <c r="N96" i="2"/>
  <c r="O92" i="2"/>
  <c r="Q92" i="2" s="1"/>
  <c r="N92" i="2"/>
  <c r="N106" i="2"/>
  <c r="O106" i="2"/>
  <c r="Q106" i="2" s="1"/>
  <c r="K103" i="2"/>
  <c r="L103" i="2"/>
  <c r="P103" i="2" s="1"/>
  <c r="R103" i="2" s="1"/>
  <c r="M103" i="2"/>
  <c r="N102" i="2"/>
  <c r="O102" i="2"/>
  <c r="Q102" i="2" s="1"/>
  <c r="K99" i="2"/>
  <c r="L99" i="2"/>
  <c r="P99" i="2" s="1"/>
  <c r="R99" i="2" s="1"/>
  <c r="M99" i="2"/>
  <c r="L95" i="2"/>
  <c r="P95" i="2" s="1"/>
  <c r="R95" i="2" s="1"/>
  <c r="K95" i="2"/>
  <c r="M95" i="2"/>
  <c r="K91" i="2"/>
  <c r="L91" i="2"/>
  <c r="P91" i="2" s="1"/>
  <c r="R91" i="2" s="1"/>
  <c r="M91" i="2"/>
  <c r="K113" i="2"/>
  <c r="M112" i="2"/>
  <c r="K109" i="2"/>
  <c r="M108" i="2"/>
  <c r="K105" i="2"/>
  <c r="M104" i="2"/>
  <c r="K101" i="2"/>
  <c r="M100" i="2"/>
  <c r="K97" i="2"/>
  <c r="M96" i="2"/>
  <c r="K93" i="2"/>
  <c r="M92" i="2"/>
  <c r="L96" i="2"/>
  <c r="P96" i="2" s="1"/>
  <c r="R96" i="2" s="1"/>
  <c r="L92" i="2"/>
  <c r="P92" i="2" s="1"/>
  <c r="R92" i="2" s="1"/>
  <c r="M114" i="2"/>
  <c r="M110" i="2"/>
  <c r="M106" i="2"/>
  <c r="M102" i="2"/>
  <c r="M98" i="2"/>
  <c r="M94" i="2"/>
  <c r="L114" i="2"/>
  <c r="P114" i="2" s="1"/>
  <c r="R114" i="2" s="1"/>
  <c r="L110" i="2"/>
  <c r="P110" i="2" s="1"/>
  <c r="R110" i="2" s="1"/>
  <c r="L106" i="2"/>
  <c r="P106" i="2" s="1"/>
  <c r="R106" i="2" s="1"/>
  <c r="L102" i="2"/>
  <c r="P102" i="2" s="1"/>
  <c r="R102" i="2" s="1"/>
  <c r="L98" i="2"/>
  <c r="P98" i="2" s="1"/>
  <c r="R98" i="2" s="1"/>
  <c r="L94" i="2"/>
  <c r="P94" i="2" s="1"/>
  <c r="R94" i="2" s="1"/>
  <c r="K84" i="2"/>
  <c r="L84" i="2"/>
  <c r="P84" i="2" s="1"/>
  <c r="R84" i="2" s="1"/>
  <c r="M84" i="2"/>
  <c r="K81" i="2"/>
  <c r="M81" i="2"/>
  <c r="L81" i="2"/>
  <c r="P81" i="2" s="1"/>
  <c r="R81" i="2" s="1"/>
  <c r="K52" i="2"/>
  <c r="L52" i="2"/>
  <c r="P52" i="2" s="1"/>
  <c r="R52" i="2" s="1"/>
  <c r="M52" i="2"/>
  <c r="K49" i="2"/>
  <c r="L49" i="2"/>
  <c r="P49" i="2" s="1"/>
  <c r="R49" i="2" s="1"/>
  <c r="M49" i="2"/>
  <c r="K45" i="2"/>
  <c r="L45" i="2"/>
  <c r="P45" i="2" s="1"/>
  <c r="R45" i="2" s="1"/>
  <c r="M45" i="2"/>
  <c r="K76" i="2"/>
  <c r="L76" i="2"/>
  <c r="P76" i="2" s="1"/>
  <c r="R76" i="2" s="1"/>
  <c r="M76" i="2"/>
  <c r="K73" i="2"/>
  <c r="L73" i="2"/>
  <c r="P73" i="2" s="1"/>
  <c r="R73" i="2" s="1"/>
  <c r="M73" i="2"/>
  <c r="K44" i="2"/>
  <c r="L44" i="2"/>
  <c r="P44" i="2" s="1"/>
  <c r="R44" i="2" s="1"/>
  <c r="M44" i="2"/>
  <c r="K41" i="2"/>
  <c r="L41" i="2"/>
  <c r="P41" i="2" s="1"/>
  <c r="R41" i="2" s="1"/>
  <c r="M41" i="2"/>
  <c r="K40" i="2"/>
  <c r="L40" i="2"/>
  <c r="P40" i="2" s="1"/>
  <c r="R40" i="2" s="1"/>
  <c r="M40" i="2"/>
  <c r="K48" i="2"/>
  <c r="L48" i="2"/>
  <c r="P48" i="2" s="1"/>
  <c r="R48" i="2" s="1"/>
  <c r="M48" i="2"/>
  <c r="K68" i="2"/>
  <c r="L68" i="2"/>
  <c r="P68" i="2" s="1"/>
  <c r="R68" i="2" s="1"/>
  <c r="M68" i="2"/>
  <c r="K80" i="2"/>
  <c r="L80" i="2"/>
  <c r="P80" i="2" s="1"/>
  <c r="R80" i="2" s="1"/>
  <c r="M80" i="2"/>
  <c r="K72" i="2"/>
  <c r="L72" i="2"/>
  <c r="P72" i="2" s="1"/>
  <c r="R72" i="2" s="1"/>
  <c r="M72" i="2"/>
  <c r="K64" i="2"/>
  <c r="L64" i="2"/>
  <c r="P64" i="2" s="1"/>
  <c r="R64" i="2" s="1"/>
  <c r="M64" i="2"/>
  <c r="K61" i="2"/>
  <c r="L61" i="2"/>
  <c r="P61" i="2" s="1"/>
  <c r="R61" i="2" s="1"/>
  <c r="M61" i="2"/>
  <c r="K77" i="2"/>
  <c r="L77" i="2"/>
  <c r="P77" i="2" s="1"/>
  <c r="R77" i="2" s="1"/>
  <c r="M77" i="2"/>
  <c r="K69" i="2"/>
  <c r="L69" i="2"/>
  <c r="P69" i="2" s="1"/>
  <c r="R69" i="2" s="1"/>
  <c r="M69" i="2"/>
  <c r="K89" i="2"/>
  <c r="L89" i="2"/>
  <c r="P89" i="2" s="1"/>
  <c r="R89" i="2" s="1"/>
  <c r="M89" i="2"/>
  <c r="K60" i="2"/>
  <c r="L60" i="2"/>
  <c r="P60" i="2" s="1"/>
  <c r="R60" i="2" s="1"/>
  <c r="M60" i="2"/>
  <c r="K57" i="2"/>
  <c r="L57" i="2"/>
  <c r="P57" i="2" s="1"/>
  <c r="R57" i="2" s="1"/>
  <c r="M57" i="2"/>
  <c r="K38" i="2"/>
  <c r="L38" i="2"/>
  <c r="P38" i="2" s="1"/>
  <c r="R38" i="2" s="1"/>
  <c r="M38" i="2"/>
  <c r="K65" i="2"/>
  <c r="L65" i="2"/>
  <c r="P65" i="2" s="1"/>
  <c r="R65" i="2" s="1"/>
  <c r="M65" i="2"/>
  <c r="K88" i="2"/>
  <c r="L88" i="2"/>
  <c r="P88" i="2" s="1"/>
  <c r="R88" i="2" s="1"/>
  <c r="M88" i="2"/>
  <c r="K85" i="2"/>
  <c r="M85" i="2"/>
  <c r="L85" i="2"/>
  <c r="P85" i="2" s="1"/>
  <c r="R85" i="2" s="1"/>
  <c r="K56" i="2"/>
  <c r="L56" i="2"/>
  <c r="P56" i="2" s="1"/>
  <c r="R56" i="2" s="1"/>
  <c r="M56" i="2"/>
  <c r="M53" i="2"/>
  <c r="K53" i="2"/>
  <c r="L53" i="2"/>
  <c r="P53" i="2" s="1"/>
  <c r="R53" i="2" s="1"/>
  <c r="K37" i="2"/>
  <c r="L37" i="2"/>
  <c r="P37" i="2" s="1"/>
  <c r="R37" i="2" s="1"/>
  <c r="M37" i="2"/>
  <c r="L87" i="2"/>
  <c r="P87" i="2" s="1"/>
  <c r="R87" i="2" s="1"/>
  <c r="L83" i="2"/>
  <c r="P83" i="2" s="1"/>
  <c r="R83" i="2" s="1"/>
  <c r="L79" i="2"/>
  <c r="P79" i="2" s="1"/>
  <c r="R79" i="2" s="1"/>
  <c r="N78" i="2"/>
  <c r="L75" i="2"/>
  <c r="P75" i="2" s="1"/>
  <c r="R75" i="2" s="1"/>
  <c r="L71" i="2"/>
  <c r="P71" i="2" s="1"/>
  <c r="R71" i="2" s="1"/>
  <c r="L67" i="2"/>
  <c r="P67" i="2" s="1"/>
  <c r="R67" i="2" s="1"/>
  <c r="L63" i="2"/>
  <c r="P63" i="2" s="1"/>
  <c r="R63" i="2" s="1"/>
  <c r="L59" i="2"/>
  <c r="P59" i="2" s="1"/>
  <c r="R59" i="2" s="1"/>
  <c r="L55" i="2"/>
  <c r="P55" i="2" s="1"/>
  <c r="R55" i="2" s="1"/>
  <c r="N54" i="2"/>
  <c r="L51" i="2"/>
  <c r="P51" i="2" s="1"/>
  <c r="R51" i="2" s="1"/>
  <c r="L47" i="2"/>
  <c r="P47" i="2" s="1"/>
  <c r="R47" i="2" s="1"/>
  <c r="N46" i="2"/>
  <c r="L43" i="2"/>
  <c r="P43" i="2" s="1"/>
  <c r="R43" i="2" s="1"/>
  <c r="N42" i="2"/>
  <c r="L39" i="2"/>
  <c r="P39" i="2" s="1"/>
  <c r="R39" i="2" s="1"/>
  <c r="K87" i="2"/>
  <c r="K83" i="2"/>
  <c r="K79" i="2"/>
  <c r="K75" i="2"/>
  <c r="K71" i="2"/>
  <c r="K67" i="2"/>
  <c r="K63" i="2"/>
  <c r="K59" i="2"/>
  <c r="K55" i="2"/>
  <c r="K51" i="2"/>
  <c r="K47" i="2"/>
  <c r="K43" i="2"/>
  <c r="K39" i="2"/>
  <c r="N31" i="2"/>
  <c r="O31" i="2"/>
  <c r="Q31" i="2" s="1"/>
  <c r="N23" i="2"/>
  <c r="O23" i="2"/>
  <c r="Q23" i="2" s="1"/>
  <c r="N15" i="2"/>
  <c r="O15" i="2"/>
  <c r="Q15" i="2" s="1"/>
  <c r="N7" i="2"/>
  <c r="O7" i="2"/>
  <c r="Q7" i="2" s="1"/>
  <c r="O33" i="2"/>
  <c r="Q33" i="2" s="1"/>
  <c r="N33" i="2"/>
  <c r="O25" i="2"/>
  <c r="Q25" i="2" s="1"/>
  <c r="N25" i="2"/>
  <c r="O17" i="2"/>
  <c r="Q17" i="2" s="1"/>
  <c r="N17" i="2"/>
  <c r="O9" i="2"/>
  <c r="Q9" i="2" s="1"/>
  <c r="N9" i="2"/>
  <c r="N36" i="2"/>
  <c r="N35" i="2"/>
  <c r="O35" i="2"/>
  <c r="Q35" i="2" s="1"/>
  <c r="N27" i="2"/>
  <c r="O27" i="2"/>
  <c r="Q27" i="2" s="1"/>
  <c r="N19" i="2"/>
  <c r="O19" i="2"/>
  <c r="Q19" i="2" s="1"/>
  <c r="N11" i="2"/>
  <c r="O11" i="2"/>
  <c r="Q11" i="2" s="1"/>
  <c r="O5" i="2"/>
  <c r="Q5" i="2" s="1"/>
  <c r="N5" i="2"/>
  <c r="O29" i="2"/>
  <c r="Q29" i="2" s="1"/>
  <c r="N29" i="2"/>
  <c r="O21" i="2"/>
  <c r="Q21" i="2" s="1"/>
  <c r="N21" i="2"/>
  <c r="O13" i="2"/>
  <c r="Q13" i="2" s="1"/>
  <c r="N13" i="2"/>
  <c r="N24" i="2"/>
  <c r="O24" i="2"/>
  <c r="Q24" i="2" s="1"/>
  <c r="N16" i="2"/>
  <c r="O16" i="2"/>
  <c r="Q16" i="2" s="1"/>
  <c r="N8" i="2"/>
  <c r="O8" i="2"/>
  <c r="Q8" i="2" s="1"/>
  <c r="K4" i="2"/>
  <c r="L4" i="2"/>
  <c r="P4" i="2" s="1"/>
  <c r="R4" i="2" s="1"/>
  <c r="M4" i="2"/>
  <c r="L6" i="2"/>
  <c r="P6" i="2" s="1"/>
  <c r="R6" i="2" s="1"/>
  <c r="K34" i="2"/>
  <c r="M33" i="2"/>
  <c r="K30" i="2"/>
  <c r="M29" i="2"/>
  <c r="K26" i="2"/>
  <c r="M25" i="2"/>
  <c r="K22" i="2"/>
  <c r="M21" i="2"/>
  <c r="K18" i="2"/>
  <c r="M17" i="2"/>
  <c r="K14" i="2"/>
  <c r="M13" i="2"/>
  <c r="K10" i="2"/>
  <c r="M9" i="2"/>
  <c r="K6" i="2"/>
  <c r="M5" i="2"/>
  <c r="L33" i="2"/>
  <c r="P33" i="2" s="1"/>
  <c r="R33" i="2" s="1"/>
  <c r="L29" i="2"/>
  <c r="P29" i="2" s="1"/>
  <c r="R29" i="2" s="1"/>
  <c r="L25" i="2"/>
  <c r="P25" i="2" s="1"/>
  <c r="R25" i="2" s="1"/>
  <c r="L21" i="2"/>
  <c r="P21" i="2" s="1"/>
  <c r="R21" i="2" s="1"/>
  <c r="L17" i="2"/>
  <c r="P17" i="2" s="1"/>
  <c r="R17" i="2" s="1"/>
  <c r="L13" i="2"/>
  <c r="P13" i="2" s="1"/>
  <c r="R13" i="2" s="1"/>
  <c r="L9" i="2"/>
  <c r="P9" i="2" s="1"/>
  <c r="R9" i="2" s="1"/>
  <c r="L5" i="2"/>
  <c r="P5" i="2" s="1"/>
  <c r="R5" i="2" s="1"/>
  <c r="M35" i="2"/>
  <c r="M31" i="2"/>
  <c r="M27" i="2"/>
  <c r="M23" i="2"/>
  <c r="M19" i="2"/>
  <c r="M15" i="2"/>
  <c r="M11" i="2"/>
  <c r="M7" i="2"/>
  <c r="L35" i="2"/>
  <c r="P35" i="2" s="1"/>
  <c r="R35" i="2" s="1"/>
  <c r="L31" i="2"/>
  <c r="P31" i="2" s="1"/>
  <c r="R31" i="2" s="1"/>
  <c r="L27" i="2"/>
  <c r="P27" i="2" s="1"/>
  <c r="R27" i="2" s="1"/>
  <c r="P23" i="2"/>
  <c r="R23" i="2" s="1"/>
  <c r="L19" i="2"/>
  <c r="P19" i="2" s="1"/>
  <c r="R19" i="2" s="1"/>
  <c r="L15" i="2"/>
  <c r="P15" i="2" s="1"/>
  <c r="R15" i="2" s="1"/>
  <c r="L11" i="2"/>
  <c r="P11" i="2" s="1"/>
  <c r="R11" i="2" s="1"/>
  <c r="L7" i="2"/>
  <c r="P7" i="2" s="1"/>
  <c r="R7" i="2" s="1"/>
  <c r="M3" i="2"/>
  <c r="L3" i="2"/>
  <c r="P3" i="2" s="1"/>
  <c r="R3" i="2" s="1"/>
  <c r="K3" i="2"/>
  <c r="O13" i="10" l="1"/>
  <c r="Q13" i="10" s="1"/>
  <c r="O12" i="10"/>
  <c r="Q12" i="10" s="1"/>
  <c r="O6" i="10"/>
  <c r="Q6" i="10" s="1"/>
  <c r="O14" i="10"/>
  <c r="Q14" i="10" s="1"/>
  <c r="O18" i="10"/>
  <c r="Q18" i="10" s="1"/>
  <c r="O22" i="10"/>
  <c r="Q22" i="10" s="1"/>
  <c r="N9" i="10"/>
  <c r="N25" i="10"/>
  <c r="N23" i="10"/>
  <c r="O23" i="10"/>
  <c r="Q23" i="10" s="1"/>
  <c r="N7" i="10"/>
  <c r="O7" i="10"/>
  <c r="Q7" i="10" s="1"/>
  <c r="N19" i="10"/>
  <c r="O19" i="10"/>
  <c r="Q19" i="10" s="1"/>
  <c r="N15" i="10"/>
  <c r="O15" i="10"/>
  <c r="Q15" i="10" s="1"/>
  <c r="N27" i="10"/>
  <c r="O27" i="10"/>
  <c r="Q27" i="10" s="1"/>
  <c r="N4" i="10"/>
  <c r="O4" i="10"/>
  <c r="Q4" i="10" s="1"/>
  <c r="N11" i="10"/>
  <c r="O11" i="10"/>
  <c r="Q11" i="10" s="1"/>
  <c r="O3" i="10"/>
  <c r="Q3" i="10" s="1"/>
  <c r="N3" i="10"/>
  <c r="O124" i="6"/>
  <c r="Q124" i="6" s="1"/>
  <c r="N124" i="6"/>
  <c r="N119" i="6"/>
  <c r="O119" i="6"/>
  <c r="Q119" i="6" s="1"/>
  <c r="O121" i="6"/>
  <c r="Q121" i="6" s="1"/>
  <c r="N121" i="6"/>
  <c r="N122" i="6"/>
  <c r="O122" i="6"/>
  <c r="Q122" i="6" s="1"/>
  <c r="N117" i="6"/>
  <c r="O117" i="6"/>
  <c r="Q117" i="6" s="1"/>
  <c r="N118" i="6"/>
  <c r="O118" i="6"/>
  <c r="Q118" i="6" s="1"/>
  <c r="N120" i="6"/>
  <c r="O120" i="6"/>
  <c r="Q120" i="6" s="1"/>
  <c r="N116" i="6"/>
  <c r="O116" i="6"/>
  <c r="Q116" i="6" s="1"/>
  <c r="O123" i="6"/>
  <c r="Q123" i="6" s="1"/>
  <c r="N123" i="6"/>
  <c r="N90" i="2"/>
  <c r="O32" i="2"/>
  <c r="Q32" i="2" s="1"/>
  <c r="N112" i="2"/>
  <c r="O20" i="2"/>
  <c r="Q20" i="2" s="1"/>
  <c r="N58" i="2"/>
  <c r="O28" i="2"/>
  <c r="Q28" i="2" s="1"/>
  <c r="N86" i="2"/>
  <c r="N74" i="2"/>
  <c r="N70" i="2"/>
  <c r="O12" i="2"/>
  <c r="Q12" i="2" s="1"/>
  <c r="N62" i="2"/>
  <c r="N100" i="2"/>
  <c r="N82" i="2"/>
  <c r="N50" i="2"/>
  <c r="N65" i="6"/>
  <c r="N81" i="6"/>
  <c r="N91" i="6"/>
  <c r="N77" i="6"/>
  <c r="N111" i="6"/>
  <c r="N9" i="6"/>
  <c r="M94" i="6"/>
  <c r="N59" i="6"/>
  <c r="N51" i="6"/>
  <c r="M35" i="6"/>
  <c r="N73" i="6"/>
  <c r="N103" i="6"/>
  <c r="N15" i="6"/>
  <c r="M72" i="6"/>
  <c r="O13" i="6"/>
  <c r="Q13" i="6" s="1"/>
  <c r="N5" i="6"/>
  <c r="N38" i="6"/>
  <c r="N11" i="7"/>
  <c r="O11" i="7"/>
  <c r="Q11" i="7" s="1"/>
  <c r="O10" i="7"/>
  <c r="Q10" i="7" s="1"/>
  <c r="N10" i="7"/>
  <c r="O13" i="7"/>
  <c r="Q13" i="7" s="1"/>
  <c r="N13" i="7"/>
  <c r="O9" i="7"/>
  <c r="Q9" i="7" s="1"/>
  <c r="N9" i="7"/>
  <c r="O12" i="7"/>
  <c r="Q12" i="7" s="1"/>
  <c r="N12" i="7"/>
  <c r="O5" i="7"/>
  <c r="Q5" i="7" s="1"/>
  <c r="N5" i="7"/>
  <c r="N6" i="7"/>
  <c r="O6" i="7"/>
  <c r="Q6" i="7" s="1"/>
  <c r="N4" i="7"/>
  <c r="O4" i="7"/>
  <c r="Q4" i="7" s="1"/>
  <c r="N7" i="7"/>
  <c r="O7" i="7"/>
  <c r="Q7" i="7" s="1"/>
  <c r="O3" i="7"/>
  <c r="Q3" i="7" s="1"/>
  <c r="N3" i="7"/>
  <c r="N47" i="6"/>
  <c r="N19" i="6"/>
  <c r="N24" i="6"/>
  <c r="N69" i="6"/>
  <c r="N67" i="6"/>
  <c r="N33" i="6"/>
  <c r="M26" i="6"/>
  <c r="N28" i="6"/>
  <c r="K79" i="6"/>
  <c r="O79" i="6" s="1"/>
  <c r="Q79" i="6" s="1"/>
  <c r="K104" i="6"/>
  <c r="O104" i="6" s="1"/>
  <c r="Q104" i="6" s="1"/>
  <c r="K114" i="6"/>
  <c r="O114" i="6" s="1"/>
  <c r="Q114" i="6" s="1"/>
  <c r="K80" i="6"/>
  <c r="O80" i="6" s="1"/>
  <c r="Q80" i="6" s="1"/>
  <c r="K66" i="2"/>
  <c r="L66" i="2"/>
  <c r="P66" i="2" s="1"/>
  <c r="R66" i="2" s="1"/>
  <c r="N34" i="6"/>
  <c r="N12" i="6"/>
  <c r="K82" i="6"/>
  <c r="M82" i="6"/>
  <c r="M55" i="6"/>
  <c r="K102" i="6"/>
  <c r="O102" i="6" s="1"/>
  <c r="Q102" i="6" s="1"/>
  <c r="O31" i="6"/>
  <c r="Q31" i="6" s="1"/>
  <c r="M104" i="6"/>
  <c r="M30" i="6"/>
  <c r="O91" i="6"/>
  <c r="Q91" i="6" s="1"/>
  <c r="M66" i="6"/>
  <c r="K35" i="6"/>
  <c r="M96" i="6"/>
  <c r="N113" i="6"/>
  <c r="O113" i="6"/>
  <c r="Q113" i="6" s="1"/>
  <c r="M88" i="6"/>
  <c r="M79" i="6"/>
  <c r="M27" i="6"/>
  <c r="K88" i="6"/>
  <c r="O88" i="6" s="1"/>
  <c r="Q88" i="6" s="1"/>
  <c r="N4" i="6"/>
  <c r="O108" i="6"/>
  <c r="Q108" i="6" s="1"/>
  <c r="N108" i="6"/>
  <c r="M62" i="6"/>
  <c r="M102" i="6"/>
  <c r="M70" i="6"/>
  <c r="K63" i="6"/>
  <c r="O63" i="6" s="1"/>
  <c r="Q63" i="6" s="1"/>
  <c r="N83" i="6"/>
  <c r="O83" i="6"/>
  <c r="Q83" i="6" s="1"/>
  <c r="K66" i="6"/>
  <c r="M114" i="6"/>
  <c r="K94" i="6"/>
  <c r="M45" i="6"/>
  <c r="M63" i="6"/>
  <c r="O56" i="6"/>
  <c r="Q56" i="6" s="1"/>
  <c r="N56" i="6"/>
  <c r="O112" i="6"/>
  <c r="Q112" i="6" s="1"/>
  <c r="N112" i="6"/>
  <c r="O64" i="6"/>
  <c r="Q64" i="6" s="1"/>
  <c r="N64" i="6"/>
  <c r="O43" i="6"/>
  <c r="Q43" i="6" s="1"/>
  <c r="N43" i="6"/>
  <c r="O14" i="6"/>
  <c r="Q14" i="6" s="1"/>
  <c r="N14" i="6"/>
  <c r="O60" i="6"/>
  <c r="Q60" i="6" s="1"/>
  <c r="N60" i="6"/>
  <c r="M17" i="6"/>
  <c r="L17" i="6"/>
  <c r="P17" i="6" s="1"/>
  <c r="R17" i="6" s="1"/>
  <c r="N49" i="6"/>
  <c r="K54" i="6"/>
  <c r="L54" i="6"/>
  <c r="P54" i="6" s="1"/>
  <c r="R54" i="6" s="1"/>
  <c r="M110" i="6"/>
  <c r="L37" i="6"/>
  <c r="P37" i="6" s="1"/>
  <c r="R37" i="6" s="1"/>
  <c r="K37" i="6"/>
  <c r="O100" i="6"/>
  <c r="Q100" i="6" s="1"/>
  <c r="N100" i="6"/>
  <c r="K26" i="6"/>
  <c r="M8" i="6"/>
  <c r="L8" i="6"/>
  <c r="P8" i="6" s="1"/>
  <c r="R8" i="6" s="1"/>
  <c r="O93" i="6"/>
  <c r="Q93" i="6" s="1"/>
  <c r="N93" i="6"/>
  <c r="O84" i="6"/>
  <c r="Q84" i="6" s="1"/>
  <c r="N84" i="6"/>
  <c r="O48" i="6"/>
  <c r="Q48" i="6" s="1"/>
  <c r="N48" i="6"/>
  <c r="K8" i="6"/>
  <c r="O36" i="6"/>
  <c r="Q36" i="6" s="1"/>
  <c r="N36" i="6"/>
  <c r="N7" i="6"/>
  <c r="M98" i="6"/>
  <c r="O76" i="6"/>
  <c r="Q76" i="6" s="1"/>
  <c r="N76" i="6"/>
  <c r="L71" i="6"/>
  <c r="P71" i="6" s="1"/>
  <c r="R71" i="6" s="1"/>
  <c r="M71" i="6"/>
  <c r="O46" i="6"/>
  <c r="Q46" i="6" s="1"/>
  <c r="N46" i="6"/>
  <c r="O6" i="6"/>
  <c r="Q6" i="6" s="1"/>
  <c r="N6" i="6"/>
  <c r="K71" i="6"/>
  <c r="O3" i="6"/>
  <c r="Q3" i="6" s="1"/>
  <c r="N3" i="6"/>
  <c r="O22" i="6"/>
  <c r="Q22" i="6" s="1"/>
  <c r="N22" i="6"/>
  <c r="L86" i="6"/>
  <c r="P86" i="6" s="1"/>
  <c r="R86" i="6" s="1"/>
  <c r="K86" i="6"/>
  <c r="O53" i="6"/>
  <c r="Q53" i="6" s="1"/>
  <c r="N53" i="6"/>
  <c r="N40" i="6"/>
  <c r="M10" i="6"/>
  <c r="K74" i="6"/>
  <c r="K106" i="6"/>
  <c r="O52" i="6"/>
  <c r="Q52" i="6" s="1"/>
  <c r="N52" i="6"/>
  <c r="M74" i="6"/>
  <c r="M58" i="6"/>
  <c r="K50" i="6"/>
  <c r="M106" i="6"/>
  <c r="K90" i="6"/>
  <c r="M80" i="6"/>
  <c r="K45" i="6"/>
  <c r="O44" i="6"/>
  <c r="Q44" i="6" s="1"/>
  <c r="N44" i="6"/>
  <c r="K70" i="6"/>
  <c r="K30" i="6"/>
  <c r="N97" i="6"/>
  <c r="O61" i="6"/>
  <c r="Q61" i="6" s="1"/>
  <c r="N61" i="6"/>
  <c r="N20" i="6"/>
  <c r="O29" i="6"/>
  <c r="Q29" i="6" s="1"/>
  <c r="N29" i="6"/>
  <c r="O11" i="6"/>
  <c r="Q11" i="6" s="1"/>
  <c r="N11" i="6"/>
  <c r="L87" i="6"/>
  <c r="P87" i="6" s="1"/>
  <c r="R87" i="6" s="1"/>
  <c r="M87" i="6"/>
  <c r="K98" i="6"/>
  <c r="L78" i="6"/>
  <c r="P78" i="6" s="1"/>
  <c r="R78" i="6" s="1"/>
  <c r="K78" i="6"/>
  <c r="K87" i="6"/>
  <c r="K58" i="6"/>
  <c r="K72" i="6"/>
  <c r="O32" i="6"/>
  <c r="Q32" i="6" s="1"/>
  <c r="N32" i="6"/>
  <c r="N105" i="6"/>
  <c r="O105" i="6"/>
  <c r="Q105" i="6" s="1"/>
  <c r="M50" i="6"/>
  <c r="O115" i="6"/>
  <c r="Q115" i="6" s="1"/>
  <c r="N115" i="6"/>
  <c r="M90" i="6"/>
  <c r="M42" i="6"/>
  <c r="L42" i="6"/>
  <c r="P42" i="6" s="1"/>
  <c r="R42" i="6" s="1"/>
  <c r="K42" i="6"/>
  <c r="O92" i="6"/>
  <c r="Q92" i="6" s="1"/>
  <c r="N92" i="6"/>
  <c r="K62" i="6"/>
  <c r="K10" i="6"/>
  <c r="N57" i="6"/>
  <c r="N107" i="6"/>
  <c r="O107" i="6"/>
  <c r="Q107" i="6" s="1"/>
  <c r="O18" i="6"/>
  <c r="Q18" i="6" s="1"/>
  <c r="N18" i="6"/>
  <c r="L112" i="6"/>
  <c r="P112" i="6" s="1"/>
  <c r="R112" i="6" s="1"/>
  <c r="M112" i="6"/>
  <c r="L95" i="6"/>
  <c r="P95" i="6" s="1"/>
  <c r="R95" i="6" s="1"/>
  <c r="K95" i="6"/>
  <c r="M95" i="6"/>
  <c r="L56" i="6"/>
  <c r="P56" i="6" s="1"/>
  <c r="R56" i="6" s="1"/>
  <c r="M56" i="6"/>
  <c r="L64" i="6"/>
  <c r="P64" i="6" s="1"/>
  <c r="R64" i="6" s="1"/>
  <c r="M64" i="6"/>
  <c r="N109" i="6"/>
  <c r="O109" i="6"/>
  <c r="Q109" i="6" s="1"/>
  <c r="M54" i="6"/>
  <c r="N101" i="6"/>
  <c r="O101" i="6"/>
  <c r="Q101" i="6" s="1"/>
  <c r="K110" i="6"/>
  <c r="O41" i="6"/>
  <c r="Q41" i="6" s="1"/>
  <c r="N41" i="6"/>
  <c r="N25" i="6"/>
  <c r="O85" i="6"/>
  <c r="Q85" i="6" s="1"/>
  <c r="N85" i="6"/>
  <c r="K27" i="6"/>
  <c r="K55" i="6"/>
  <c r="K96" i="6"/>
  <c r="L48" i="6"/>
  <c r="P48" i="6" s="1"/>
  <c r="R48" i="6" s="1"/>
  <c r="M48" i="6"/>
  <c r="N16" i="6"/>
  <c r="N21" i="6"/>
  <c r="N39" i="6"/>
  <c r="O68" i="6"/>
  <c r="Q68" i="6" s="1"/>
  <c r="N68" i="6"/>
  <c r="K17" i="6"/>
  <c r="N93" i="2"/>
  <c r="O93" i="2"/>
  <c r="Q93" i="2" s="1"/>
  <c r="N109" i="2"/>
  <c r="O109" i="2"/>
  <c r="Q109" i="2" s="1"/>
  <c r="N103" i="2"/>
  <c r="O103" i="2"/>
  <c r="Q103" i="2" s="1"/>
  <c r="N115" i="2"/>
  <c r="O115" i="2"/>
  <c r="Q115" i="2" s="1"/>
  <c r="N97" i="2"/>
  <c r="O97" i="2"/>
  <c r="Q97" i="2" s="1"/>
  <c r="N113" i="2"/>
  <c r="O113" i="2"/>
  <c r="Q113" i="2" s="1"/>
  <c r="N111" i="2"/>
  <c r="O111" i="2"/>
  <c r="Q111" i="2" s="1"/>
  <c r="N99" i="2"/>
  <c r="O99" i="2"/>
  <c r="Q99" i="2" s="1"/>
  <c r="N107" i="2"/>
  <c r="O107" i="2"/>
  <c r="Q107" i="2" s="1"/>
  <c r="N101" i="2"/>
  <c r="O101" i="2"/>
  <c r="Q101" i="2" s="1"/>
  <c r="N91" i="2"/>
  <c r="O91" i="2"/>
  <c r="Q91" i="2" s="1"/>
  <c r="N105" i="2"/>
  <c r="O105" i="2"/>
  <c r="Q105" i="2" s="1"/>
  <c r="N95" i="2"/>
  <c r="O95" i="2"/>
  <c r="Q95" i="2" s="1"/>
  <c r="N51" i="2"/>
  <c r="O51" i="2"/>
  <c r="Q51" i="2" s="1"/>
  <c r="N83" i="2"/>
  <c r="O83" i="2"/>
  <c r="Q83" i="2" s="1"/>
  <c r="N53" i="2"/>
  <c r="O53" i="2"/>
  <c r="Q53" i="2" s="1"/>
  <c r="O38" i="2"/>
  <c r="Q38" i="2" s="1"/>
  <c r="N38" i="2"/>
  <c r="O72" i="2"/>
  <c r="Q72" i="2" s="1"/>
  <c r="N72" i="2"/>
  <c r="O76" i="2"/>
  <c r="Q76" i="2" s="1"/>
  <c r="N76" i="2"/>
  <c r="N55" i="2"/>
  <c r="O55" i="2"/>
  <c r="Q55" i="2" s="1"/>
  <c r="N87" i="2"/>
  <c r="O87" i="2"/>
  <c r="Q87" i="2" s="1"/>
  <c r="N89" i="2"/>
  <c r="O89" i="2"/>
  <c r="Q89" i="2" s="1"/>
  <c r="N48" i="2"/>
  <c r="O48" i="2"/>
  <c r="Q48" i="2" s="1"/>
  <c r="N52" i="2"/>
  <c r="O52" i="2"/>
  <c r="Q52" i="2" s="1"/>
  <c r="N59" i="2"/>
  <c r="O59" i="2"/>
  <c r="Q59" i="2" s="1"/>
  <c r="N88" i="2"/>
  <c r="O88" i="2"/>
  <c r="Q88" i="2" s="1"/>
  <c r="N61" i="2"/>
  <c r="O61" i="2"/>
  <c r="Q61" i="2" s="1"/>
  <c r="N44" i="2"/>
  <c r="O44" i="2"/>
  <c r="Q44" i="2" s="1"/>
  <c r="N63" i="2"/>
  <c r="O63" i="2"/>
  <c r="Q63" i="2" s="1"/>
  <c r="N57" i="2"/>
  <c r="O57" i="2"/>
  <c r="Q57" i="2" s="1"/>
  <c r="N80" i="2"/>
  <c r="O80" i="2"/>
  <c r="Q80" i="2" s="1"/>
  <c r="N45" i="2"/>
  <c r="O45" i="2"/>
  <c r="Q45" i="2" s="1"/>
  <c r="N67" i="2"/>
  <c r="O67" i="2"/>
  <c r="Q67" i="2" s="1"/>
  <c r="N56" i="2"/>
  <c r="O56" i="2"/>
  <c r="Q56" i="2" s="1"/>
  <c r="N69" i="2"/>
  <c r="O69" i="2"/>
  <c r="Q69" i="2" s="1"/>
  <c r="N40" i="2"/>
  <c r="O40" i="2"/>
  <c r="Q40" i="2" s="1"/>
  <c r="N81" i="2"/>
  <c r="O81" i="2"/>
  <c r="Q81" i="2" s="1"/>
  <c r="N39" i="2"/>
  <c r="O39" i="2"/>
  <c r="Q39" i="2" s="1"/>
  <c r="N71" i="2"/>
  <c r="O71" i="2"/>
  <c r="Q71" i="2" s="1"/>
  <c r="N65" i="2"/>
  <c r="O65" i="2"/>
  <c r="Q65" i="2" s="1"/>
  <c r="N64" i="2"/>
  <c r="O64" i="2"/>
  <c r="Q64" i="2" s="1"/>
  <c r="N73" i="2"/>
  <c r="O73" i="2"/>
  <c r="Q73" i="2" s="1"/>
  <c r="N43" i="2"/>
  <c r="O43" i="2"/>
  <c r="Q43" i="2" s="1"/>
  <c r="N75" i="2"/>
  <c r="O75" i="2"/>
  <c r="Q75" i="2" s="1"/>
  <c r="N37" i="2"/>
  <c r="O37" i="2"/>
  <c r="Q37" i="2" s="1"/>
  <c r="N60" i="2"/>
  <c r="O60" i="2"/>
  <c r="Q60" i="2" s="1"/>
  <c r="N68" i="2"/>
  <c r="O68" i="2"/>
  <c r="Q68" i="2" s="1"/>
  <c r="N49" i="2"/>
  <c r="O49" i="2"/>
  <c r="Q49" i="2" s="1"/>
  <c r="N47" i="2"/>
  <c r="O47" i="2"/>
  <c r="Q47" i="2" s="1"/>
  <c r="N79" i="2"/>
  <c r="O79" i="2"/>
  <c r="Q79" i="2" s="1"/>
  <c r="N85" i="2"/>
  <c r="O85" i="2"/>
  <c r="Q85" i="2" s="1"/>
  <c r="N77" i="2"/>
  <c r="O77" i="2"/>
  <c r="Q77" i="2" s="1"/>
  <c r="N41" i="2"/>
  <c r="O41" i="2"/>
  <c r="Q41" i="2" s="1"/>
  <c r="N84" i="2"/>
  <c r="O84" i="2"/>
  <c r="Q84" i="2" s="1"/>
  <c r="N14" i="2"/>
  <c r="O14" i="2"/>
  <c r="Q14" i="2" s="1"/>
  <c r="N30" i="2"/>
  <c r="O30" i="2"/>
  <c r="Q30" i="2" s="1"/>
  <c r="N18" i="2"/>
  <c r="O18" i="2"/>
  <c r="Q18" i="2" s="1"/>
  <c r="N34" i="2"/>
  <c r="O34" i="2"/>
  <c r="Q34" i="2" s="1"/>
  <c r="N6" i="2"/>
  <c r="O6" i="2"/>
  <c r="Q6" i="2" s="1"/>
  <c r="N22" i="2"/>
  <c r="O22" i="2"/>
  <c r="Q22" i="2" s="1"/>
  <c r="N10" i="2"/>
  <c r="O10" i="2"/>
  <c r="Q10" i="2" s="1"/>
  <c r="N26" i="2"/>
  <c r="O26" i="2"/>
  <c r="Q26" i="2" s="1"/>
  <c r="N4" i="2"/>
  <c r="O4" i="2"/>
  <c r="Q4" i="2" s="1"/>
  <c r="O3" i="2"/>
  <c r="Q3" i="2" s="1"/>
  <c r="N3" i="2"/>
  <c r="N80" i="6" l="1"/>
  <c r="N102" i="6"/>
  <c r="N114" i="6"/>
  <c r="N79" i="6"/>
  <c r="N63" i="6"/>
  <c r="N104" i="6"/>
  <c r="O66" i="2"/>
  <c r="Q66" i="2" s="1"/>
  <c r="N66" i="2"/>
  <c r="K116" i="2"/>
  <c r="K117" i="2"/>
  <c r="O82" i="6"/>
  <c r="Q82" i="6" s="1"/>
  <c r="N82" i="6"/>
  <c r="N88" i="6"/>
  <c r="O94" i="6"/>
  <c r="Q94" i="6" s="1"/>
  <c r="N94" i="6"/>
  <c r="O66" i="6"/>
  <c r="Q66" i="6" s="1"/>
  <c r="N66" i="6"/>
  <c r="O35" i="6"/>
  <c r="Q35" i="6" s="1"/>
  <c r="N35" i="6"/>
  <c r="O50" i="6"/>
  <c r="Q50" i="6" s="1"/>
  <c r="N50" i="6"/>
  <c r="O110" i="6"/>
  <c r="Q110" i="6" s="1"/>
  <c r="N110" i="6"/>
  <c r="O71" i="6"/>
  <c r="Q71" i="6" s="1"/>
  <c r="N71" i="6"/>
  <c r="O45" i="6"/>
  <c r="Q45" i="6" s="1"/>
  <c r="N45" i="6"/>
  <c r="O17" i="6"/>
  <c r="Q17" i="6" s="1"/>
  <c r="N17" i="6"/>
  <c r="O96" i="6"/>
  <c r="Q96" i="6" s="1"/>
  <c r="N96" i="6"/>
  <c r="O62" i="6"/>
  <c r="Q62" i="6" s="1"/>
  <c r="N62" i="6"/>
  <c r="O58" i="6"/>
  <c r="Q58" i="6" s="1"/>
  <c r="N58" i="6"/>
  <c r="O30" i="6"/>
  <c r="Q30" i="6" s="1"/>
  <c r="N30" i="6"/>
  <c r="O8" i="6"/>
  <c r="Q8" i="6" s="1"/>
  <c r="N8" i="6"/>
  <c r="O54" i="6"/>
  <c r="Q54" i="6" s="1"/>
  <c r="N54" i="6"/>
  <c r="O70" i="6"/>
  <c r="Q70" i="6" s="1"/>
  <c r="N70" i="6"/>
  <c r="O27" i="6"/>
  <c r="Q27" i="6" s="1"/>
  <c r="N27" i="6"/>
  <c r="O95" i="6"/>
  <c r="Q95" i="6" s="1"/>
  <c r="N95" i="6"/>
  <c r="O98" i="6"/>
  <c r="Q98" i="6" s="1"/>
  <c r="N98" i="6"/>
  <c r="O87" i="6"/>
  <c r="Q87" i="6" s="1"/>
  <c r="N87" i="6"/>
  <c r="O55" i="6"/>
  <c r="Q55" i="6" s="1"/>
  <c r="N55" i="6"/>
  <c r="O42" i="6"/>
  <c r="Q42" i="6" s="1"/>
  <c r="N42" i="6"/>
  <c r="O78" i="6"/>
  <c r="Q78" i="6" s="1"/>
  <c r="N78" i="6"/>
  <c r="O10" i="6"/>
  <c r="Q10" i="6" s="1"/>
  <c r="N10" i="6"/>
  <c r="O90" i="6"/>
  <c r="Q90" i="6" s="1"/>
  <c r="N90" i="6"/>
  <c r="O106" i="6"/>
  <c r="Q106" i="6" s="1"/>
  <c r="N106" i="6"/>
  <c r="O26" i="6"/>
  <c r="Q26" i="6" s="1"/>
  <c r="N26" i="6"/>
  <c r="O86" i="6"/>
  <c r="Q86" i="6" s="1"/>
  <c r="N86" i="6"/>
  <c r="O37" i="6"/>
  <c r="Q37" i="6" s="1"/>
  <c r="N37" i="6"/>
  <c r="O72" i="6"/>
  <c r="Q72" i="6" s="1"/>
  <c r="N72" i="6"/>
  <c r="O74" i="6"/>
  <c r="Q74" i="6" s="1"/>
  <c r="N74" i="6"/>
  <c r="E3" i="5"/>
  <c r="F3" i="5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F2" i="5"/>
  <c r="E2" i="5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E55" i="4"/>
  <c r="F55" i="4"/>
  <c r="E3" i="4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F2" i="4"/>
  <c r="E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2" i="3"/>
</calcChain>
</file>

<file path=xl/sharedStrings.xml><?xml version="1.0" encoding="utf-8"?>
<sst xmlns="http://schemas.openxmlformats.org/spreadsheetml/2006/main" count="147" uniqueCount="35">
  <si>
    <t>BJD - 2400000</t>
  </si>
  <si>
    <t>OC(sec)</t>
  </si>
  <si>
    <t>dOC(sec)</t>
  </si>
  <si>
    <t>Epoch</t>
  </si>
  <si>
    <t>BMJD</t>
  </si>
  <si>
    <t>dBMJD</t>
  </si>
  <si>
    <t>BJD</t>
  </si>
  <si>
    <t>dBJD</t>
  </si>
  <si>
    <t>Ephemeris(Our estimation)</t>
  </si>
  <si>
    <t>T_obs(BJD)</t>
  </si>
  <si>
    <t>E</t>
  </si>
  <si>
    <t>int(E)</t>
  </si>
  <si>
    <t xml:space="preserve">P_E = (T_obs - T0)/E </t>
  </si>
  <si>
    <t>delta(P_E)</t>
  </si>
  <si>
    <t>C</t>
  </si>
  <si>
    <t>O</t>
  </si>
  <si>
    <t>O-C</t>
  </si>
  <si>
    <t>delta(O-C)</t>
  </si>
  <si>
    <t>No.</t>
  </si>
  <si>
    <t>Obs+run</t>
  </si>
  <si>
    <t>T_0(BJD)</t>
  </si>
  <si>
    <t>T0_err</t>
  </si>
  <si>
    <t>P0</t>
  </si>
  <si>
    <t>P0_err</t>
  </si>
  <si>
    <t>T</t>
  </si>
  <si>
    <t>T_err</t>
  </si>
  <si>
    <t>(T_obs - T0)/P0</t>
  </si>
  <si>
    <t>(Calculation)</t>
  </si>
  <si>
    <t>T_0+P_0*E</t>
  </si>
  <si>
    <t>T_0+P_E*E</t>
  </si>
  <si>
    <t>(days)</t>
  </si>
  <si>
    <t>(sec)</t>
  </si>
  <si>
    <t>P_new</t>
  </si>
  <si>
    <t>dP_new</t>
  </si>
  <si>
    <t>delta_tdb_tt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</si>
</sst>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9" formatCode="0.0000"/>
    <numFmt numFmtId="170" formatCode="0.00000"/>
    <numFmt numFmtId="171" formatCode="0.000000"/>
    <numFmt numFmtId="172" formatCode="0.00000000000"/>
    <numFmt numFmtId="173" formatCode="0.00000000"/>
    <numFmt numFmtId="174" formatCode="0.00000000000000000"/>
    <numFmt numFmtId="175" formatCode="0.0000000000000"/>
    <numFmt numFmtId="176" formatCode="0.000000000"/>
    <numFmt numFmtId="177" formatCode="0.000000000000000"/>
    <numFmt numFmtId="183" formatCode="0.0000000000"/>
    <numFmt numFmtId="185" formatCode="0.0000000000000000000"/>
  </numFmts>
  <fonts count="8" x14ac:knownFonts="1">
    <font>
      <sz val="12"/>
      <color theme="1"/>
      <name val="Calibri"/>
      <family val="2"/>
      <scheme val="minor"/>
    </font>
    <font>
      <sz val="14"/>
      <name val="Monaco"/>
      <family val="2"/>
    </font>
    <font>
      <sz val="12"/>
      <color theme="1"/>
      <name val="Monaco"/>
      <family val="2"/>
    </font>
    <font>
      <sz val="12"/>
      <name val="Monaco"/>
      <family val="2"/>
    </font>
    <font>
      <sz val="14"/>
      <color theme="1"/>
      <name val="Monaco"/>
      <family val="2"/>
    </font>
    <font>
      <sz val="12"/>
      <color rgb="FF000000"/>
      <name val="Monaco"/>
      <family val="2"/>
    </font>
    <font>
      <sz val="12"/>
      <color rgb="FF0432FF"/>
      <name val="Monaco"/>
      <family val="2"/>
    </font>
    <font>
      <b/>
      <sz val="12"/>
      <color rgb="FF0432FF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9" fontId="3" fillId="0" borderId="0" xfId="0" applyNumberFormat="1" applyFont="1"/>
    <xf numFmtId="170" fontId="3" fillId="0" borderId="0" xfId="0" applyNumberFormat="1" applyFont="1"/>
    <xf numFmtId="170" fontId="2" fillId="0" borderId="0" xfId="0" applyNumberFormat="1" applyFont="1"/>
    <xf numFmtId="170" fontId="3" fillId="0" borderId="0" xfId="0" applyNumberFormat="1" applyFont="1" applyAlignment="1">
      <alignment horizontal="right"/>
    </xf>
    <xf numFmtId="170" fontId="0" fillId="0" borderId="0" xfId="0" applyNumberFormat="1"/>
    <xf numFmtId="0" fontId="4" fillId="0" borderId="0" xfId="0" applyFont="1"/>
    <xf numFmtId="173" fontId="5" fillId="0" borderId="0" xfId="0" applyNumberFormat="1" applyFont="1"/>
    <xf numFmtId="173" fontId="2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71" fontId="6" fillId="0" borderId="0" xfId="0" applyNumberFormat="1" applyFont="1"/>
    <xf numFmtId="172" fontId="6" fillId="0" borderId="0" xfId="0" applyNumberFormat="1" applyFont="1"/>
    <xf numFmtId="174" fontId="6" fillId="0" borderId="0" xfId="0" applyNumberFormat="1" applyFont="1"/>
    <xf numFmtId="175" fontId="6" fillId="0" borderId="0" xfId="0" applyNumberFormat="1" applyFont="1"/>
    <xf numFmtId="176" fontId="6" fillId="0" borderId="0" xfId="0" applyNumberFormat="1" applyFont="1"/>
    <xf numFmtId="177" fontId="6" fillId="0" borderId="0" xfId="0" applyNumberFormat="1" applyFont="1"/>
    <xf numFmtId="2" fontId="6" fillId="0" borderId="0" xfId="0" applyNumberFormat="1" applyFont="1"/>
    <xf numFmtId="174" fontId="0" fillId="0" borderId="0" xfId="0" applyNumberFormat="1"/>
    <xf numFmtId="174" fontId="2" fillId="0" borderId="0" xfId="0" applyNumberFormat="1" applyFont="1"/>
    <xf numFmtId="171" fontId="0" fillId="0" borderId="0" xfId="0" applyNumberFormat="1"/>
    <xf numFmtId="173" fontId="0" fillId="0" borderId="0" xfId="0" applyNumberFormat="1"/>
    <xf numFmtId="170" fontId="5" fillId="0" borderId="0" xfId="0" applyNumberFormat="1" applyFont="1"/>
    <xf numFmtId="1" fontId="0" fillId="0" borderId="0" xfId="0" applyNumberFormat="1"/>
    <xf numFmtId="183" fontId="6" fillId="0" borderId="0" xfId="0" applyNumberFormat="1" applyFont="1"/>
    <xf numFmtId="185" fontId="6" fillId="0" borderId="0" xfId="0" applyNumberFormat="1" applyFont="1"/>
    <xf numFmtId="16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Mean_cal!$B$1</c:f>
              <c:strCache>
                <c:ptCount val="1"/>
                <c:pt idx="0">
                  <c:v>OC(sec)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Mean_cal!$A$2:$A$26</c:f>
              <c:numCache>
                <c:formatCode>0.00000</c:formatCode>
                <c:ptCount val="25"/>
                <c:pt idx="0">
                  <c:v>44214.553249999997</c:v>
                </c:pt>
                <c:pt idx="1">
                  <c:v>44863.651949999999</c:v>
                </c:pt>
                <c:pt idx="2">
                  <c:v>45851.406309999998</c:v>
                </c:pt>
                <c:pt idx="3">
                  <c:v>46086.966800000002</c:v>
                </c:pt>
                <c:pt idx="4">
                  <c:v>48560.557800000002</c:v>
                </c:pt>
                <c:pt idx="5">
                  <c:v>48773.714010000003</c:v>
                </c:pt>
                <c:pt idx="6">
                  <c:v>49143.775049999997</c:v>
                </c:pt>
                <c:pt idx="7">
                  <c:v>51870.839249999997</c:v>
                </c:pt>
                <c:pt idx="8">
                  <c:v>52284.710180000002</c:v>
                </c:pt>
                <c:pt idx="9">
                  <c:v>54919.765890000002</c:v>
                </c:pt>
                <c:pt idx="10">
                  <c:v>54941.303489999998</c:v>
                </c:pt>
                <c:pt idx="11">
                  <c:v>54970.678220000002</c:v>
                </c:pt>
                <c:pt idx="12">
                  <c:v>54999.313170000001</c:v>
                </c:pt>
                <c:pt idx="13">
                  <c:v>55135.970979999998</c:v>
                </c:pt>
                <c:pt idx="14">
                  <c:v>55159.946020000003</c:v>
                </c:pt>
                <c:pt idx="15">
                  <c:v>55208.616779999997</c:v>
                </c:pt>
                <c:pt idx="16">
                  <c:v>55245.625670000001</c:v>
                </c:pt>
                <c:pt idx="17">
                  <c:v>55389.663079999998</c:v>
                </c:pt>
                <c:pt idx="18">
                  <c:v>56712.005160000001</c:v>
                </c:pt>
                <c:pt idx="19">
                  <c:v>57100.74409</c:v>
                </c:pt>
                <c:pt idx="20">
                  <c:v>57748.320019999999</c:v>
                </c:pt>
                <c:pt idx="21">
                  <c:v>57811.337699999996</c:v>
                </c:pt>
                <c:pt idx="22">
                  <c:v>58170.329460000001</c:v>
                </c:pt>
                <c:pt idx="23">
                  <c:v>58561.250979999997</c:v>
                </c:pt>
                <c:pt idx="24">
                  <c:v>58884.352910000001</c:v>
                </c:pt>
              </c:numCache>
            </c:numRef>
          </c:xVal>
          <c:yVal>
            <c:numRef>
              <c:f>Mean_cal!$B$2:$B$26</c:f>
              <c:numCache>
                <c:formatCode>0.00000</c:formatCode>
                <c:ptCount val="25"/>
                <c:pt idx="0">
                  <c:v>-49.848410000000001</c:v>
                </c:pt>
                <c:pt idx="1">
                  <c:v>-28.490200000000002</c:v>
                </c:pt>
                <c:pt idx="2">
                  <c:v>-55.069809999999997</c:v>
                </c:pt>
                <c:pt idx="3">
                  <c:v>-16.38082</c:v>
                </c:pt>
                <c:pt idx="4">
                  <c:v>-14.24741</c:v>
                </c:pt>
                <c:pt idx="5">
                  <c:v>-13.038399999999999</c:v>
                </c:pt>
                <c:pt idx="6">
                  <c:v>-18.912600000000001</c:v>
                </c:pt>
                <c:pt idx="7">
                  <c:v>-65.486980000000003</c:v>
                </c:pt>
                <c:pt idx="8">
                  <c:v>-72.391630000000006</c:v>
                </c:pt>
                <c:pt idx="9">
                  <c:v>-36.660760000000003</c:v>
                </c:pt>
                <c:pt idx="10">
                  <c:v>-36.506019999999999</c:v>
                </c:pt>
                <c:pt idx="11">
                  <c:v>-36.732790000000001</c:v>
                </c:pt>
                <c:pt idx="12">
                  <c:v>-36.075620000000001</c:v>
                </c:pt>
                <c:pt idx="13">
                  <c:v>-33.43329</c:v>
                </c:pt>
                <c:pt idx="14">
                  <c:v>-33.437089999999998</c:v>
                </c:pt>
                <c:pt idx="15">
                  <c:v>-31.338750000000001</c:v>
                </c:pt>
                <c:pt idx="16">
                  <c:v>-30.833079999999999</c:v>
                </c:pt>
                <c:pt idx="17">
                  <c:v>-28.30949</c:v>
                </c:pt>
                <c:pt idx="18">
                  <c:v>3.7391100000000002</c:v>
                </c:pt>
                <c:pt idx="19">
                  <c:v>16.02083</c:v>
                </c:pt>
                <c:pt idx="20">
                  <c:v>31.211819999999999</c:v>
                </c:pt>
                <c:pt idx="21">
                  <c:v>33.673009999999998</c:v>
                </c:pt>
                <c:pt idx="22">
                  <c:v>38.862609999999997</c:v>
                </c:pt>
                <c:pt idx="23">
                  <c:v>41.890230000000003</c:v>
                </c:pt>
                <c:pt idx="24">
                  <c:v>45.80885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D2-E94D-BD78-7754ECC89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481424"/>
        <c:axId val="605258479"/>
      </c:scatterChart>
      <c:valAx>
        <c:axId val="1774481424"/>
        <c:scaling>
          <c:orientation val="minMax"/>
          <c:min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605258479"/>
        <c:crosses val="autoZero"/>
        <c:crossBetween val="midCat"/>
      </c:valAx>
      <c:valAx>
        <c:axId val="60525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77448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OC_old_P!$J$3:$J$115</c:f>
              <c:numCache>
                <c:formatCode>General</c:formatCode>
                <c:ptCount val="113"/>
                <c:pt idx="0">
                  <c:v>-73099</c:v>
                </c:pt>
                <c:pt idx="1">
                  <c:v>-73098</c:v>
                </c:pt>
                <c:pt idx="2">
                  <c:v>-73097</c:v>
                </c:pt>
                <c:pt idx="3">
                  <c:v>-61017</c:v>
                </c:pt>
                <c:pt idx="4">
                  <c:v>-61002</c:v>
                </c:pt>
                <c:pt idx="5">
                  <c:v>-61001</c:v>
                </c:pt>
                <c:pt idx="6">
                  <c:v>-60841</c:v>
                </c:pt>
                <c:pt idx="7">
                  <c:v>-60602</c:v>
                </c:pt>
                <c:pt idx="8">
                  <c:v>-60601</c:v>
                </c:pt>
                <c:pt idx="9">
                  <c:v>-60600</c:v>
                </c:pt>
                <c:pt idx="10">
                  <c:v>-60169</c:v>
                </c:pt>
                <c:pt idx="11">
                  <c:v>-60153</c:v>
                </c:pt>
                <c:pt idx="12">
                  <c:v>-60106</c:v>
                </c:pt>
                <c:pt idx="13">
                  <c:v>-48767</c:v>
                </c:pt>
                <c:pt idx="14">
                  <c:v>-48256</c:v>
                </c:pt>
                <c:pt idx="15">
                  <c:v>-46796</c:v>
                </c:pt>
                <c:pt idx="16">
                  <c:v>-43588</c:v>
                </c:pt>
                <c:pt idx="17">
                  <c:v>-43075</c:v>
                </c:pt>
                <c:pt idx="18">
                  <c:v>-43074</c:v>
                </c:pt>
                <c:pt idx="19">
                  <c:v>-3410</c:v>
                </c:pt>
                <c:pt idx="20">
                  <c:v>0</c:v>
                </c:pt>
                <c:pt idx="21">
                  <c:v>16</c:v>
                </c:pt>
                <c:pt idx="22">
                  <c:v>5848</c:v>
                </c:pt>
                <c:pt idx="23">
                  <c:v>5945</c:v>
                </c:pt>
                <c:pt idx="24">
                  <c:v>5946</c:v>
                </c:pt>
                <c:pt idx="25">
                  <c:v>5947</c:v>
                </c:pt>
                <c:pt idx="26">
                  <c:v>5961</c:v>
                </c:pt>
                <c:pt idx="27">
                  <c:v>5962</c:v>
                </c:pt>
                <c:pt idx="28">
                  <c:v>5963</c:v>
                </c:pt>
                <c:pt idx="29">
                  <c:v>5964</c:v>
                </c:pt>
                <c:pt idx="30">
                  <c:v>49670</c:v>
                </c:pt>
                <c:pt idx="31">
                  <c:v>49672</c:v>
                </c:pt>
                <c:pt idx="32">
                  <c:v>56307</c:v>
                </c:pt>
                <c:pt idx="33">
                  <c:v>56308</c:v>
                </c:pt>
                <c:pt idx="34">
                  <c:v>98482</c:v>
                </c:pt>
                <c:pt idx="35">
                  <c:v>98483</c:v>
                </c:pt>
                <c:pt idx="36">
                  <c:v>98514</c:v>
                </c:pt>
                <c:pt idx="37">
                  <c:v>98560</c:v>
                </c:pt>
                <c:pt idx="38">
                  <c:v>98577</c:v>
                </c:pt>
                <c:pt idx="39">
                  <c:v>98607</c:v>
                </c:pt>
                <c:pt idx="40">
                  <c:v>98608</c:v>
                </c:pt>
                <c:pt idx="41">
                  <c:v>98609</c:v>
                </c:pt>
                <c:pt idx="42">
                  <c:v>98610</c:v>
                </c:pt>
                <c:pt idx="43">
                  <c:v>98850</c:v>
                </c:pt>
                <c:pt idx="44">
                  <c:v>98851</c:v>
                </c:pt>
                <c:pt idx="45">
                  <c:v>98865</c:v>
                </c:pt>
                <c:pt idx="46">
                  <c:v>98866</c:v>
                </c:pt>
                <c:pt idx="47">
                  <c:v>98896</c:v>
                </c:pt>
                <c:pt idx="48">
                  <c:v>98897</c:v>
                </c:pt>
                <c:pt idx="49">
                  <c:v>98898</c:v>
                </c:pt>
                <c:pt idx="50">
                  <c:v>98899</c:v>
                </c:pt>
                <c:pt idx="51">
                  <c:v>98914</c:v>
                </c:pt>
                <c:pt idx="52">
                  <c:v>98915</c:v>
                </c:pt>
                <c:pt idx="53">
                  <c:v>98928</c:v>
                </c:pt>
                <c:pt idx="54">
                  <c:v>98930</c:v>
                </c:pt>
                <c:pt idx="55">
                  <c:v>98931</c:v>
                </c:pt>
                <c:pt idx="56">
                  <c:v>98932</c:v>
                </c:pt>
                <c:pt idx="57">
                  <c:v>98945</c:v>
                </c:pt>
                <c:pt idx="58">
                  <c:v>98946</c:v>
                </c:pt>
                <c:pt idx="59">
                  <c:v>98947</c:v>
                </c:pt>
                <c:pt idx="60">
                  <c:v>99377</c:v>
                </c:pt>
                <c:pt idx="61">
                  <c:v>99378</c:v>
                </c:pt>
                <c:pt idx="62">
                  <c:v>99746</c:v>
                </c:pt>
                <c:pt idx="63">
                  <c:v>99826</c:v>
                </c:pt>
                <c:pt idx="64">
                  <c:v>99938</c:v>
                </c:pt>
                <c:pt idx="65">
                  <c:v>102028</c:v>
                </c:pt>
                <c:pt idx="66">
                  <c:v>102364</c:v>
                </c:pt>
                <c:pt idx="67">
                  <c:v>102365</c:v>
                </c:pt>
                <c:pt idx="68">
                  <c:v>102380</c:v>
                </c:pt>
                <c:pt idx="69">
                  <c:v>102397</c:v>
                </c:pt>
                <c:pt idx="70">
                  <c:v>102428</c:v>
                </c:pt>
                <c:pt idx="71">
                  <c:v>102429</c:v>
                </c:pt>
                <c:pt idx="72">
                  <c:v>102444</c:v>
                </c:pt>
                <c:pt idx="73">
                  <c:v>102445</c:v>
                </c:pt>
                <c:pt idx="74">
                  <c:v>102460</c:v>
                </c:pt>
                <c:pt idx="75">
                  <c:v>103150</c:v>
                </c:pt>
                <c:pt idx="76">
                  <c:v>103151</c:v>
                </c:pt>
                <c:pt idx="77">
                  <c:v>103166</c:v>
                </c:pt>
                <c:pt idx="78">
                  <c:v>103167</c:v>
                </c:pt>
                <c:pt idx="79">
                  <c:v>103197</c:v>
                </c:pt>
                <c:pt idx="80">
                  <c:v>103213</c:v>
                </c:pt>
                <c:pt idx="81">
                  <c:v>103214</c:v>
                </c:pt>
                <c:pt idx="82">
                  <c:v>103215</c:v>
                </c:pt>
                <c:pt idx="83">
                  <c:v>103263</c:v>
                </c:pt>
                <c:pt idx="84">
                  <c:v>103775</c:v>
                </c:pt>
                <c:pt idx="85">
                  <c:v>103776</c:v>
                </c:pt>
                <c:pt idx="86">
                  <c:v>103808</c:v>
                </c:pt>
                <c:pt idx="87">
                  <c:v>106096</c:v>
                </c:pt>
                <c:pt idx="88">
                  <c:v>126632</c:v>
                </c:pt>
                <c:pt idx="89">
                  <c:v>127386</c:v>
                </c:pt>
                <c:pt idx="90">
                  <c:v>127882</c:v>
                </c:pt>
                <c:pt idx="91">
                  <c:v>133527</c:v>
                </c:pt>
                <c:pt idx="92">
                  <c:v>133540</c:v>
                </c:pt>
                <c:pt idx="93">
                  <c:v>143917</c:v>
                </c:pt>
                <c:pt idx="94">
                  <c:v>143918</c:v>
                </c:pt>
                <c:pt idx="95">
                  <c:v>144782</c:v>
                </c:pt>
                <c:pt idx="96">
                  <c:v>144785</c:v>
                </c:pt>
                <c:pt idx="97">
                  <c:v>145217</c:v>
                </c:pt>
                <c:pt idx="98">
                  <c:v>150205</c:v>
                </c:pt>
                <c:pt idx="99">
                  <c:v>151164</c:v>
                </c:pt>
                <c:pt idx="100">
                  <c:v>156651</c:v>
                </c:pt>
                <c:pt idx="101">
                  <c:v>157255</c:v>
                </c:pt>
                <c:pt idx="102">
                  <c:v>161604</c:v>
                </c:pt>
                <c:pt idx="103">
                  <c:v>161908</c:v>
                </c:pt>
                <c:pt idx="104">
                  <c:v>161910</c:v>
                </c:pt>
                <c:pt idx="105">
                  <c:v>161923</c:v>
                </c:pt>
                <c:pt idx="106">
                  <c:v>161924</c:v>
                </c:pt>
                <c:pt idx="107">
                  <c:v>161957</c:v>
                </c:pt>
                <c:pt idx="108">
                  <c:v>161959</c:v>
                </c:pt>
                <c:pt idx="109">
                  <c:v>162067</c:v>
                </c:pt>
                <c:pt idx="110">
                  <c:v>162534</c:v>
                </c:pt>
                <c:pt idx="111">
                  <c:v>162804</c:v>
                </c:pt>
                <c:pt idx="112">
                  <c:v>162884</c:v>
                </c:pt>
              </c:numCache>
            </c:numRef>
          </c:xVal>
          <c:yVal>
            <c:numRef>
              <c:f>OC_old_P!$Q$3:$Q$115</c:f>
              <c:numCache>
                <c:formatCode>0.00</c:formatCode>
                <c:ptCount val="113"/>
                <c:pt idx="0">
                  <c:v>-33.686534480502914</c:v>
                </c:pt>
                <c:pt idx="1">
                  <c:v>-33.068140177850537</c:v>
                </c:pt>
                <c:pt idx="2">
                  <c:v>-33.313712248292163</c:v>
                </c:pt>
                <c:pt idx="3">
                  <c:v>137.01452594207601</c:v>
                </c:pt>
                <c:pt idx="4">
                  <c:v>14.962526741371818</c:v>
                </c:pt>
                <c:pt idx="5">
                  <c:v>26.812926086379374</c:v>
                </c:pt>
                <c:pt idx="6">
                  <c:v>16.028828171384557</c:v>
                </c:pt>
                <c:pt idx="7">
                  <c:v>-112.65374021013139</c:v>
                </c:pt>
                <c:pt idx="8">
                  <c:v>-100.80334083186663</c:v>
                </c:pt>
                <c:pt idx="9">
                  <c:v>-33.656922745577411</c:v>
                </c:pt>
                <c:pt idx="10">
                  <c:v>-5.5908120297488928</c:v>
                </c:pt>
                <c:pt idx="11">
                  <c:v>-6.9284278375070452</c:v>
                </c:pt>
                <c:pt idx="12">
                  <c:v>-16.743628511629318</c:v>
                </c:pt>
                <c:pt idx="13">
                  <c:v>6.3906861359103839</c:v>
                </c:pt>
                <c:pt idx="14">
                  <c:v>-0.74321756495692171</c:v>
                </c:pt>
                <c:pt idx="15">
                  <c:v>-59.512176414864904</c:v>
                </c:pt>
                <c:pt idx="16">
                  <c:v>-101.76702520202011</c:v>
                </c:pt>
                <c:pt idx="17">
                  <c:v>2.0638503215730797</c:v>
                </c:pt>
                <c:pt idx="18">
                  <c:v>-2.5017546025428494</c:v>
                </c:pt>
                <c:pt idx="19">
                  <c:v>1.9144806861506325</c:v>
                </c:pt>
                <c:pt idx="20">
                  <c:v>0</c:v>
                </c:pt>
                <c:pt idx="21">
                  <c:v>4.614675401666446</c:v>
                </c:pt>
                <c:pt idx="22">
                  <c:v>-2.9922344065569817</c:v>
                </c:pt>
                <c:pt idx="23">
                  <c:v>-2.6235158647505141</c:v>
                </c:pt>
                <c:pt idx="24">
                  <c:v>-13.237126621557627</c:v>
                </c:pt>
                <c:pt idx="25">
                  <c:v>-0.52272068562539964</c:v>
                </c:pt>
                <c:pt idx="26">
                  <c:v>6.4068668265705231</c:v>
                </c:pt>
                <c:pt idx="27">
                  <c:v>0.97729554232102167</c:v>
                </c:pt>
                <c:pt idx="28">
                  <c:v>-13.956307879514384</c:v>
                </c:pt>
                <c:pt idx="29">
                  <c:v>3.942057067570115</c:v>
                </c:pt>
                <c:pt idx="30">
                  <c:v>-50.375514823172374</c:v>
                </c:pt>
                <c:pt idx="31">
                  <c:v>-48.274679413736976</c:v>
                </c:pt>
                <c:pt idx="32">
                  <c:v>-56.366125595951601</c:v>
                </c:pt>
                <c:pt idx="33">
                  <c:v>-56.093333935751218</c:v>
                </c:pt>
                <c:pt idx="34">
                  <c:v>-22.121918255683724</c:v>
                </c:pt>
                <c:pt idx="35">
                  <c:v>-20.380335560056363</c:v>
                </c:pt>
                <c:pt idx="36">
                  <c:v>-19.094746653449455</c:v>
                </c:pt>
                <c:pt idx="37">
                  <c:v>-20.283571799325273</c:v>
                </c:pt>
                <c:pt idx="38">
                  <c:v>-19.188399608025676</c:v>
                </c:pt>
                <c:pt idx="39">
                  <c:v>-19.298831052581878</c:v>
                </c:pt>
                <c:pt idx="40">
                  <c:v>-20.494830475116643</c:v>
                </c:pt>
                <c:pt idx="41">
                  <c:v>-21.777210399050961</c:v>
                </c:pt>
                <c:pt idx="42">
                  <c:v>-21.85002139257297</c:v>
                </c:pt>
                <c:pt idx="43">
                  <c:v>-19.968571567764435</c:v>
                </c:pt>
                <c:pt idx="44">
                  <c:v>-19.868581205261581</c:v>
                </c:pt>
                <c:pt idx="45">
                  <c:v>-18.986999512025427</c:v>
                </c:pt>
                <c:pt idx="46">
                  <c:v>-22.170193956862725</c:v>
                </c:pt>
                <c:pt idx="47">
                  <c:v>-21.24381748516484</c:v>
                </c:pt>
                <c:pt idx="48">
                  <c:v>-21.316588250905944</c:v>
                </c:pt>
                <c:pt idx="49">
                  <c:v>-20.352591319275781</c:v>
                </c:pt>
                <c:pt idx="50">
                  <c:v>-17.660621437886537</c:v>
                </c:pt>
                <c:pt idx="51">
                  <c:v>-20.653399209965695</c:v>
                </c:pt>
                <c:pt idx="52">
                  <c:v>-20.639829649035988</c:v>
                </c:pt>
                <c:pt idx="53">
                  <c:v>-20.895005942500688</c:v>
                </c:pt>
                <c:pt idx="54">
                  <c:v>-20.522223930378392</c:v>
                </c:pt>
                <c:pt idx="55">
                  <c:v>-19.990210187205903</c:v>
                </c:pt>
                <c:pt idx="56">
                  <c:v>-19.371815846910234</c:v>
                </c:pt>
                <c:pt idx="57">
                  <c:v>-19.713412989853964</c:v>
                </c:pt>
                <c:pt idx="58">
                  <c:v>-20.909452622217593</c:v>
                </c:pt>
                <c:pt idx="59">
                  <c:v>-21.587048043634006</c:v>
                </c:pt>
                <c:pt idx="60">
                  <c:v>-21.355317556886199</c:v>
                </c:pt>
                <c:pt idx="61">
                  <c:v>-19.786495914415259</c:v>
                </c:pt>
                <c:pt idx="62">
                  <c:v>-21.002754750032171</c:v>
                </c:pt>
                <c:pt idx="63">
                  <c:v>-18.532404221977394</c:v>
                </c:pt>
                <c:pt idx="64">
                  <c:v>-20.206076325385691</c:v>
                </c:pt>
                <c:pt idx="65">
                  <c:v>-17.271389411935534</c:v>
                </c:pt>
                <c:pt idx="66">
                  <c:v>-16.503621984558858</c:v>
                </c:pt>
                <c:pt idx="67">
                  <c:v>-18.131604523159204</c:v>
                </c:pt>
                <c:pt idx="68">
                  <c:v>-16.286025947319871</c:v>
                </c:pt>
                <c:pt idx="69">
                  <c:v>-17.264429252476553</c:v>
                </c:pt>
                <c:pt idx="70">
                  <c:v>-17.793274307524154</c:v>
                </c:pt>
                <c:pt idx="71">
                  <c:v>-18.125267163872859</c:v>
                </c:pt>
                <c:pt idx="72">
                  <c:v>-18.353264089821941</c:v>
                </c:pt>
                <c:pt idx="73">
                  <c:v>-16.957283975162163</c:v>
                </c:pt>
                <c:pt idx="74">
                  <c:v>-16.06209249039825</c:v>
                </c:pt>
                <c:pt idx="75">
                  <c:v>-15.836913439728484</c:v>
                </c:pt>
                <c:pt idx="76">
                  <c:v>-15.99610498727715</c:v>
                </c:pt>
                <c:pt idx="77">
                  <c:v>-14.755351089576552</c:v>
                </c:pt>
                <c:pt idx="78">
                  <c:v>-12.581744896162039</c:v>
                </c:pt>
                <c:pt idx="79">
                  <c:v>-14.506570102701556</c:v>
                </c:pt>
                <c:pt idx="80">
                  <c:v>-14.461775341083349</c:v>
                </c:pt>
                <c:pt idx="81">
                  <c:v>-17.472168475771088</c:v>
                </c:pt>
                <c:pt idx="82">
                  <c:v>-15.816966229753703</c:v>
                </c:pt>
                <c:pt idx="83">
                  <c:v>-15.164178066892852</c:v>
                </c:pt>
                <c:pt idx="84">
                  <c:v>-14.681334788330114</c:v>
                </c:pt>
                <c:pt idx="85">
                  <c:v>-14.494923642768498</c:v>
                </c:pt>
                <c:pt idx="86">
                  <c:v>-14.837357581643573</c:v>
                </c:pt>
                <c:pt idx="87">
                  <c:v>-12.147602269049074</c:v>
                </c:pt>
                <c:pt idx="88">
                  <c:v>18.86364565536045</c:v>
                </c:pt>
                <c:pt idx="89">
                  <c:v>18.482572361492178</c:v>
                </c:pt>
                <c:pt idx="90">
                  <c:v>22.356772090006505</c:v>
                </c:pt>
                <c:pt idx="91">
                  <c:v>31.151697176837303</c:v>
                </c:pt>
                <c:pt idx="92">
                  <c:v>33.213748266031295</c:v>
                </c:pt>
                <c:pt idx="93">
                  <c:v>48.210174918841695</c:v>
                </c:pt>
                <c:pt idx="94">
                  <c:v>46.537251971138673</c:v>
                </c:pt>
                <c:pt idx="95">
                  <c:v>48.967111224887546</c:v>
                </c:pt>
                <c:pt idx="96">
                  <c:v>50.290975304522867</c:v>
                </c:pt>
                <c:pt idx="97">
                  <c:v>50.246607801742769</c:v>
                </c:pt>
                <c:pt idx="98">
                  <c:v>54.383548821944849</c:v>
                </c:pt>
                <c:pt idx="99">
                  <c:v>55.665436101843198</c:v>
                </c:pt>
                <c:pt idx="100">
                  <c:v>58.567927054303915</c:v>
                </c:pt>
                <c:pt idx="101">
                  <c:v>57.536281639182008</c:v>
                </c:pt>
                <c:pt idx="102">
                  <c:v>62.177911376083458</c:v>
                </c:pt>
                <c:pt idx="103">
                  <c:v>60.19325927248893</c:v>
                </c:pt>
                <c:pt idx="104">
                  <c:v>62.364060114035837</c:v>
                </c:pt>
                <c:pt idx="105">
                  <c:v>58.576816854782862</c:v>
                </c:pt>
                <c:pt idx="106">
                  <c:v>65.485138837357766</c:v>
                </c:pt>
                <c:pt idx="107">
                  <c:v>62.916817630260404</c:v>
                </c:pt>
                <c:pt idx="108">
                  <c:v>63.680142772858851</c:v>
                </c:pt>
                <c:pt idx="109">
                  <c:v>64.328964841667926</c:v>
                </c:pt>
                <c:pt idx="110">
                  <c:v>60.382690458110979</c:v>
                </c:pt>
                <c:pt idx="111">
                  <c:v>59.81230122035921</c:v>
                </c:pt>
                <c:pt idx="112">
                  <c:v>61.759902712804227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D-D349-9DF6-DE9A232C4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447791"/>
        <c:axId val="592833759"/>
      </c:scatterChart>
      <c:valAx>
        <c:axId val="59344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592833759"/>
        <c:crosses val="autoZero"/>
        <c:crossBetween val="midCat"/>
      </c:valAx>
      <c:valAx>
        <c:axId val="59283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59344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OC_revised_P!$J$3:$J$115</c:f>
              <c:numCache>
                <c:formatCode>General</c:formatCode>
                <c:ptCount val="113"/>
                <c:pt idx="0">
                  <c:v>-73099</c:v>
                </c:pt>
                <c:pt idx="1">
                  <c:v>-73098</c:v>
                </c:pt>
                <c:pt idx="2">
                  <c:v>-73097</c:v>
                </c:pt>
                <c:pt idx="3">
                  <c:v>-61017</c:v>
                </c:pt>
                <c:pt idx="4">
                  <c:v>-61002</c:v>
                </c:pt>
                <c:pt idx="5">
                  <c:v>-61001</c:v>
                </c:pt>
                <c:pt idx="6">
                  <c:v>-60841</c:v>
                </c:pt>
                <c:pt idx="7">
                  <c:v>-60602</c:v>
                </c:pt>
                <c:pt idx="8">
                  <c:v>-60601</c:v>
                </c:pt>
                <c:pt idx="9">
                  <c:v>-60600</c:v>
                </c:pt>
                <c:pt idx="10">
                  <c:v>-60169</c:v>
                </c:pt>
                <c:pt idx="11">
                  <c:v>-60153</c:v>
                </c:pt>
                <c:pt idx="12">
                  <c:v>-60106</c:v>
                </c:pt>
                <c:pt idx="13">
                  <c:v>-48767</c:v>
                </c:pt>
                <c:pt idx="14">
                  <c:v>-48256</c:v>
                </c:pt>
                <c:pt idx="15">
                  <c:v>-46796</c:v>
                </c:pt>
                <c:pt idx="16">
                  <c:v>-43588</c:v>
                </c:pt>
                <c:pt idx="17">
                  <c:v>-43075</c:v>
                </c:pt>
                <c:pt idx="18">
                  <c:v>-43074</c:v>
                </c:pt>
                <c:pt idx="19">
                  <c:v>-3410</c:v>
                </c:pt>
                <c:pt idx="20">
                  <c:v>0</c:v>
                </c:pt>
                <c:pt idx="21">
                  <c:v>16</c:v>
                </c:pt>
                <c:pt idx="22">
                  <c:v>5848</c:v>
                </c:pt>
                <c:pt idx="23">
                  <c:v>5945</c:v>
                </c:pt>
                <c:pt idx="24">
                  <c:v>5946</c:v>
                </c:pt>
                <c:pt idx="25">
                  <c:v>5947</c:v>
                </c:pt>
                <c:pt idx="26">
                  <c:v>5961</c:v>
                </c:pt>
                <c:pt idx="27">
                  <c:v>5962</c:v>
                </c:pt>
                <c:pt idx="28">
                  <c:v>5963</c:v>
                </c:pt>
                <c:pt idx="29">
                  <c:v>5964</c:v>
                </c:pt>
                <c:pt idx="30">
                  <c:v>49670</c:v>
                </c:pt>
                <c:pt idx="31">
                  <c:v>49672</c:v>
                </c:pt>
                <c:pt idx="32">
                  <c:v>56307</c:v>
                </c:pt>
                <c:pt idx="33">
                  <c:v>56308</c:v>
                </c:pt>
                <c:pt idx="34">
                  <c:v>98482</c:v>
                </c:pt>
                <c:pt idx="35">
                  <c:v>98483</c:v>
                </c:pt>
                <c:pt idx="36">
                  <c:v>98514</c:v>
                </c:pt>
                <c:pt idx="37">
                  <c:v>98560</c:v>
                </c:pt>
                <c:pt idx="38">
                  <c:v>98577</c:v>
                </c:pt>
                <c:pt idx="39">
                  <c:v>98607</c:v>
                </c:pt>
                <c:pt idx="40">
                  <c:v>98608</c:v>
                </c:pt>
                <c:pt idx="41">
                  <c:v>98609</c:v>
                </c:pt>
                <c:pt idx="42">
                  <c:v>98610</c:v>
                </c:pt>
                <c:pt idx="43">
                  <c:v>98850</c:v>
                </c:pt>
                <c:pt idx="44">
                  <c:v>98851</c:v>
                </c:pt>
                <c:pt idx="45">
                  <c:v>98865</c:v>
                </c:pt>
                <c:pt idx="46">
                  <c:v>98866</c:v>
                </c:pt>
                <c:pt idx="47">
                  <c:v>98896</c:v>
                </c:pt>
                <c:pt idx="48">
                  <c:v>98897</c:v>
                </c:pt>
                <c:pt idx="49">
                  <c:v>98898</c:v>
                </c:pt>
                <c:pt idx="50">
                  <c:v>98899</c:v>
                </c:pt>
                <c:pt idx="51">
                  <c:v>98914</c:v>
                </c:pt>
                <c:pt idx="52">
                  <c:v>98915</c:v>
                </c:pt>
                <c:pt idx="53">
                  <c:v>98928</c:v>
                </c:pt>
                <c:pt idx="54">
                  <c:v>98930</c:v>
                </c:pt>
                <c:pt idx="55">
                  <c:v>98931</c:v>
                </c:pt>
                <c:pt idx="56">
                  <c:v>98932</c:v>
                </c:pt>
                <c:pt idx="57">
                  <c:v>98945</c:v>
                </c:pt>
                <c:pt idx="58">
                  <c:v>98946</c:v>
                </c:pt>
                <c:pt idx="59">
                  <c:v>98947</c:v>
                </c:pt>
                <c:pt idx="60">
                  <c:v>99377</c:v>
                </c:pt>
                <c:pt idx="61">
                  <c:v>99378</c:v>
                </c:pt>
                <c:pt idx="62">
                  <c:v>99746</c:v>
                </c:pt>
                <c:pt idx="63">
                  <c:v>99826</c:v>
                </c:pt>
                <c:pt idx="64">
                  <c:v>99938</c:v>
                </c:pt>
                <c:pt idx="65">
                  <c:v>102028</c:v>
                </c:pt>
                <c:pt idx="66">
                  <c:v>102364</c:v>
                </c:pt>
                <c:pt idx="67">
                  <c:v>102365</c:v>
                </c:pt>
                <c:pt idx="68">
                  <c:v>102380</c:v>
                </c:pt>
                <c:pt idx="69">
                  <c:v>102397</c:v>
                </c:pt>
                <c:pt idx="70">
                  <c:v>102428</c:v>
                </c:pt>
                <c:pt idx="71">
                  <c:v>102429</c:v>
                </c:pt>
                <c:pt idx="72">
                  <c:v>102444</c:v>
                </c:pt>
                <c:pt idx="73">
                  <c:v>102445</c:v>
                </c:pt>
                <c:pt idx="74">
                  <c:v>102460</c:v>
                </c:pt>
                <c:pt idx="75">
                  <c:v>103150</c:v>
                </c:pt>
                <c:pt idx="76">
                  <c:v>103151</c:v>
                </c:pt>
                <c:pt idx="77">
                  <c:v>103166</c:v>
                </c:pt>
                <c:pt idx="78">
                  <c:v>103167</c:v>
                </c:pt>
                <c:pt idx="79">
                  <c:v>103197</c:v>
                </c:pt>
                <c:pt idx="80">
                  <c:v>103213</c:v>
                </c:pt>
                <c:pt idx="81">
                  <c:v>103214</c:v>
                </c:pt>
                <c:pt idx="82">
                  <c:v>103215</c:v>
                </c:pt>
                <c:pt idx="83">
                  <c:v>103263</c:v>
                </c:pt>
                <c:pt idx="84">
                  <c:v>103775</c:v>
                </c:pt>
                <c:pt idx="85">
                  <c:v>103776</c:v>
                </c:pt>
                <c:pt idx="86">
                  <c:v>103808</c:v>
                </c:pt>
                <c:pt idx="87">
                  <c:v>106096</c:v>
                </c:pt>
                <c:pt idx="88">
                  <c:v>126632</c:v>
                </c:pt>
                <c:pt idx="89">
                  <c:v>127386</c:v>
                </c:pt>
                <c:pt idx="90">
                  <c:v>127882</c:v>
                </c:pt>
                <c:pt idx="91">
                  <c:v>133527</c:v>
                </c:pt>
                <c:pt idx="92">
                  <c:v>133540</c:v>
                </c:pt>
                <c:pt idx="93">
                  <c:v>143917</c:v>
                </c:pt>
                <c:pt idx="94">
                  <c:v>143918</c:v>
                </c:pt>
                <c:pt idx="95">
                  <c:v>144782</c:v>
                </c:pt>
                <c:pt idx="96">
                  <c:v>144785</c:v>
                </c:pt>
                <c:pt idx="97">
                  <c:v>145217</c:v>
                </c:pt>
                <c:pt idx="98">
                  <c:v>150205</c:v>
                </c:pt>
                <c:pt idx="99">
                  <c:v>151164</c:v>
                </c:pt>
                <c:pt idx="100">
                  <c:v>156651</c:v>
                </c:pt>
                <c:pt idx="101">
                  <c:v>157255</c:v>
                </c:pt>
                <c:pt idx="102">
                  <c:v>161604</c:v>
                </c:pt>
                <c:pt idx="103">
                  <c:v>161908</c:v>
                </c:pt>
                <c:pt idx="104">
                  <c:v>161910</c:v>
                </c:pt>
                <c:pt idx="105">
                  <c:v>161923</c:v>
                </c:pt>
                <c:pt idx="106">
                  <c:v>161924</c:v>
                </c:pt>
                <c:pt idx="107">
                  <c:v>161957</c:v>
                </c:pt>
                <c:pt idx="108">
                  <c:v>161959</c:v>
                </c:pt>
                <c:pt idx="109">
                  <c:v>162067</c:v>
                </c:pt>
                <c:pt idx="110">
                  <c:v>162534</c:v>
                </c:pt>
                <c:pt idx="111">
                  <c:v>162804</c:v>
                </c:pt>
                <c:pt idx="112">
                  <c:v>162884</c:v>
                </c:pt>
              </c:numCache>
            </c:numRef>
          </c:xVal>
          <c:yVal>
            <c:numRef>
              <c:f>OC_revised_P!$Q$3:$Q$115</c:f>
              <c:numCache>
                <c:formatCode>0.00</c:formatCode>
                <c:ptCount val="113"/>
                <c:pt idx="0">
                  <c:v>3.4403654530479777</c:v>
                </c:pt>
                <c:pt idx="1">
                  <c:v>4.0585090145579095</c:v>
                </c:pt>
                <c:pt idx="2">
                  <c:v>3.8126862835841546</c:v>
                </c:pt>
                <c:pt idx="3">
                  <c:v>171.11238261412205</c:v>
                </c:pt>
                <c:pt idx="4">
                  <c:v>49.056622810247006</c:v>
                </c:pt>
                <c:pt idx="5">
                  <c:v>60.906771477275193</c:v>
                </c:pt>
                <c:pt idx="6">
                  <c:v>50.082560401982981</c:v>
                </c:pt>
                <c:pt idx="7">
                  <c:v>-78.659926951380982</c:v>
                </c:pt>
                <c:pt idx="8">
                  <c:v>-66.809778309948115</c:v>
                </c:pt>
                <c:pt idx="9">
                  <c:v>0.33638906560273796</c:v>
                </c:pt>
                <c:pt idx="10">
                  <c:v>28.294445047680817</c:v>
                </c:pt>
                <c:pt idx="11">
                  <c:v>26.952817922533811</c:v>
                </c:pt>
                <c:pt idx="12">
                  <c:v>17.125834020977358</c:v>
                </c:pt>
                <c:pt idx="13">
                  <c:v>37.417380802038622</c:v>
                </c:pt>
                <c:pt idx="14">
                  <c:v>30.15536578201079</c:v>
                </c:pt>
                <c:pt idx="15">
                  <c:v>-28.979625429022171</c:v>
                </c:pt>
                <c:pt idx="16">
                  <c:v>-72.038742638027387</c:v>
                </c:pt>
                <c:pt idx="17">
                  <c:v>31.663520163466295</c:v>
                </c:pt>
                <c:pt idx="18">
                  <c:v>27.097664520563434</c:v>
                </c:pt>
                <c:pt idx="19">
                  <c:v>21.569853204925327</c:v>
                </c:pt>
                <c:pt idx="20">
                  <c:v>0</c:v>
                </c:pt>
                <c:pt idx="21">
                  <c:v>23.411125380258468</c:v>
                </c:pt>
                <c:pt idx="22">
                  <c:v>14.342091738314977</c:v>
                </c:pt>
                <c:pt idx="23">
                  <c:v>14.686491691808357</c:v>
                </c:pt>
                <c:pt idx="24">
                  <c:v>4.0726302243054402</c:v>
                </c:pt>
                <c:pt idx="25">
                  <c:v>16.786785455438746</c:v>
                </c:pt>
                <c:pt idx="26">
                  <c:v>23.712863067591861</c:v>
                </c:pt>
                <c:pt idx="27">
                  <c:v>18.283041077888164</c:v>
                </c:pt>
                <c:pt idx="28">
                  <c:v>3.3491869472022762</c:v>
                </c:pt>
                <c:pt idx="29">
                  <c:v>21.247301186146128</c:v>
                </c:pt>
                <c:pt idx="30">
                  <c:v>-44.027675403998991</c:v>
                </c:pt>
                <c:pt idx="31">
                  <c:v>-41.927341415615871</c:v>
                </c:pt>
                <c:pt idx="32">
                  <c:v>-51.682229236292798</c:v>
                </c:pt>
                <c:pt idx="33">
                  <c:v>-51.409688289483668</c:v>
                </c:pt>
                <c:pt idx="34">
                  <c:v>-28.011594073082779</c:v>
                </c:pt>
                <c:pt idx="35">
                  <c:v>-26.270262007636227</c:v>
                </c:pt>
                <c:pt idx="36">
                  <c:v>-24.992445090333646</c:v>
                </c:pt>
                <c:pt idx="37">
                  <c:v>-26.192802794923864</c:v>
                </c:pt>
                <c:pt idx="38">
                  <c:v>-25.101892608098009</c:v>
                </c:pt>
                <c:pt idx="39">
                  <c:v>-25.219845280823282</c:v>
                </c:pt>
                <c:pt idx="40">
                  <c:v>-26.416095344804447</c:v>
                </c:pt>
                <c:pt idx="41">
                  <c:v>-27.698726032287091</c:v>
                </c:pt>
                <c:pt idx="42">
                  <c:v>-27.771787674988111</c:v>
                </c:pt>
                <c:pt idx="43">
                  <c:v>-25.95050760686668</c:v>
                </c:pt>
                <c:pt idx="44">
                  <c:v>-25.850767935240683</c:v>
                </c:pt>
                <c:pt idx="45">
                  <c:v>-24.972696140476593</c:v>
                </c:pt>
                <c:pt idx="46">
                  <c:v>-28.156141274632596</c:v>
                </c:pt>
                <c:pt idx="47">
                  <c:v>-27.237286026035434</c:v>
                </c:pt>
                <c:pt idx="48">
                  <c:v>-27.310307481743322</c:v>
                </c:pt>
                <c:pt idx="49">
                  <c:v>-26.346561243924072</c:v>
                </c:pt>
                <c:pt idx="50">
                  <c:v>-23.654842119481835</c:v>
                </c:pt>
                <c:pt idx="51">
                  <c:v>-26.651380461884735</c:v>
                </c:pt>
                <c:pt idx="52">
                  <c:v>-26.638061600811504</c:v>
                </c:pt>
                <c:pt idx="53">
                  <c:v>-26.896497104879202</c:v>
                </c:pt>
                <c:pt idx="54">
                  <c:v>-26.524216485288797</c:v>
                </c:pt>
                <c:pt idx="55">
                  <c:v>-25.992453444144846</c:v>
                </c:pt>
                <c:pt idx="56">
                  <c:v>-25.374309869031197</c:v>
                </c:pt>
                <c:pt idx="57">
                  <c:v>-25.719166122656457</c:v>
                </c:pt>
                <c:pt idx="58">
                  <c:v>-26.915456455350785</c:v>
                </c:pt>
                <c:pt idx="59">
                  <c:v>-27.593302640259164</c:v>
                </c:pt>
                <c:pt idx="60">
                  <c:v>-27.469376218429908</c:v>
                </c:pt>
                <c:pt idx="61">
                  <c:v>-25.900805263614004</c:v>
                </c:pt>
                <c:pt idx="62">
                  <c:v>-27.209324354670315</c:v>
                </c:pt>
                <c:pt idx="63">
                  <c:v>-24.759030360924903</c:v>
                </c:pt>
                <c:pt idx="64">
                  <c:v>-26.460781652014997</c:v>
                </c:pt>
                <c:pt idx="65">
                  <c:v>-24.050072611508888</c:v>
                </c:pt>
                <c:pt idx="66">
                  <c:v>-23.366542736910212</c:v>
                </c:pt>
                <c:pt idx="67">
                  <c:v>-24.994775999929388</c:v>
                </c:pt>
                <c:pt idx="68">
                  <c:v>-23.152957984473144</c:v>
                </c:pt>
                <c:pt idx="69">
                  <c:v>-24.135623349934509</c:v>
                </c:pt>
                <c:pt idx="70">
                  <c:v>-24.672240367522047</c:v>
                </c:pt>
                <c:pt idx="71">
                  <c:v>-25.004483870845927</c:v>
                </c:pt>
                <c:pt idx="72">
                  <c:v>-25.236241422688899</c:v>
                </c:pt>
                <c:pt idx="73">
                  <c:v>-23.840512012332837</c:v>
                </c:pt>
                <c:pt idx="74">
                  <c:v>-22.949081092064727</c:v>
                </c:pt>
                <c:pt idx="75">
                  <c:v>-22.896889990240421</c:v>
                </c:pt>
                <c:pt idx="76">
                  <c:v>-23.056332227391962</c:v>
                </c:pt>
                <c:pt idx="77">
                  <c:v>-21.819338912212949</c:v>
                </c:pt>
                <c:pt idx="78">
                  <c:v>-19.645983526787415</c:v>
                </c:pt>
                <c:pt idx="79">
                  <c:v>-21.578329852774768</c:v>
                </c:pt>
                <c:pt idx="80">
                  <c:v>-21.537546421084986</c:v>
                </c:pt>
                <c:pt idx="81">
                  <c:v>-24.548190282297668</c:v>
                </c:pt>
                <c:pt idx="82">
                  <c:v>-22.893238766335202</c:v>
                </c:pt>
                <c:pt idx="83">
                  <c:v>-22.252484535158889</c:v>
                </c:pt>
                <c:pt idx="84">
                  <c:v>-21.898003303635338</c:v>
                </c:pt>
                <c:pt idx="85">
                  <c:v>-21.711842872071685</c:v>
                </c:pt>
                <c:pt idx="86">
                  <c:v>-22.062299386459472</c:v>
                </c:pt>
                <c:pt idx="87">
                  <c:v>-19.946161979810739</c:v>
                </c:pt>
                <c:pt idx="88">
                  <c:v>5.9165648687233841</c:v>
                </c:pt>
                <c:pt idx="89">
                  <c:v>5.3464583738930926</c:v>
                </c:pt>
                <c:pt idx="90">
                  <c:v>9.0963073669027672</c:v>
                </c:pt>
                <c:pt idx="91">
                  <c:v>16.475990833785236</c:v>
                </c:pt>
                <c:pt idx="92">
                  <c:v>18.534782786176596</c:v>
                </c:pt>
                <c:pt idx="93">
                  <c:v>30.929621853484889</c:v>
                </c:pt>
                <c:pt idx="94">
                  <c:v>29.256448202114839</c:v>
                </c:pt>
                <c:pt idx="95">
                  <c:v>31.469696430550353</c:v>
                </c:pt>
                <c:pt idx="96">
                  <c:v>32.792808470989755</c:v>
                </c:pt>
                <c:pt idx="97">
                  <c:v>32.64013544132456</c:v>
                </c:pt>
                <c:pt idx="98">
                  <c:v>35.526549423367527</c:v>
                </c:pt>
                <c:pt idx="99">
                  <c:v>36.568008599254668</c:v>
                </c:pt>
                <c:pt idx="100">
                  <c:v>38.094869671235188</c:v>
                </c:pt>
                <c:pt idx="101">
                  <c:v>36.911797193520002</c:v>
                </c:pt>
                <c:pt idx="102">
                  <c:v>40.463101719514505</c:v>
                </c:pt>
                <c:pt idx="103">
                  <c:v>38.402234664489221</c:v>
                </c:pt>
                <c:pt idx="104">
                  <c:v>40.572534043604946</c:v>
                </c:pt>
                <c:pt idx="105">
                  <c:v>36.782031575513365</c:v>
                </c:pt>
                <c:pt idx="106">
                  <c:v>43.690102854611283</c:v>
                </c:pt>
                <c:pt idx="107">
                  <c:v>41.113508405042218</c:v>
                </c:pt>
                <c:pt idx="108">
                  <c:v>41.876332041746657</c:v>
                </c:pt>
                <c:pt idx="109">
                  <c:v>42.498077779589408</c:v>
                </c:pt>
                <c:pt idx="110">
                  <c:v>38.434723154959102</c:v>
                </c:pt>
                <c:pt idx="111">
                  <c:v>37.796643112509457</c:v>
                </c:pt>
                <c:pt idx="112">
                  <c:v>39.72418797100481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34-1442-B36E-86FB5C4CA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633776"/>
        <c:axId val="411635424"/>
      </c:scatterChart>
      <c:valAx>
        <c:axId val="41163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11635424"/>
        <c:crosses val="autoZero"/>
        <c:crossBetween val="midCat"/>
      </c:valAx>
      <c:valAx>
        <c:axId val="4116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1163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H"/>
                </a:p>
              </c:txPr>
            </c:trendlineLbl>
          </c:trendline>
          <c:xVal>
            <c:numRef>
              <c:f>Sheet8!$A$2:$A$114</c:f>
              <c:numCache>
                <c:formatCode>0</c:formatCode>
                <c:ptCount val="113"/>
                <c:pt idx="0">
                  <c:v>-73099</c:v>
                </c:pt>
                <c:pt idx="1">
                  <c:v>-73098</c:v>
                </c:pt>
                <c:pt idx="2">
                  <c:v>-73097</c:v>
                </c:pt>
                <c:pt idx="3">
                  <c:v>-61017</c:v>
                </c:pt>
                <c:pt idx="4">
                  <c:v>-61002</c:v>
                </c:pt>
                <c:pt idx="5" formatCode="General">
                  <c:v>-61001</c:v>
                </c:pt>
                <c:pt idx="6" formatCode="General">
                  <c:v>-60841</c:v>
                </c:pt>
                <c:pt idx="7" formatCode="General">
                  <c:v>-60602</c:v>
                </c:pt>
                <c:pt idx="8" formatCode="General">
                  <c:v>-60601</c:v>
                </c:pt>
                <c:pt idx="9" formatCode="General">
                  <c:v>-60600</c:v>
                </c:pt>
                <c:pt idx="10" formatCode="General">
                  <c:v>-60169</c:v>
                </c:pt>
                <c:pt idx="11" formatCode="General">
                  <c:v>-60153</c:v>
                </c:pt>
                <c:pt idx="12" formatCode="General">
                  <c:v>-60106</c:v>
                </c:pt>
                <c:pt idx="13" formatCode="General">
                  <c:v>-48767</c:v>
                </c:pt>
                <c:pt idx="14" formatCode="General">
                  <c:v>-48256</c:v>
                </c:pt>
                <c:pt idx="15" formatCode="General">
                  <c:v>-46796</c:v>
                </c:pt>
                <c:pt idx="16" formatCode="General">
                  <c:v>-43588</c:v>
                </c:pt>
                <c:pt idx="17" formatCode="General">
                  <c:v>-43075</c:v>
                </c:pt>
                <c:pt idx="18" formatCode="General">
                  <c:v>-43074</c:v>
                </c:pt>
                <c:pt idx="19" formatCode="General">
                  <c:v>-3410</c:v>
                </c:pt>
                <c:pt idx="20" formatCode="General">
                  <c:v>0</c:v>
                </c:pt>
                <c:pt idx="21" formatCode="General">
                  <c:v>16</c:v>
                </c:pt>
                <c:pt idx="22" formatCode="General">
                  <c:v>5848</c:v>
                </c:pt>
                <c:pt idx="23" formatCode="General">
                  <c:v>5945</c:v>
                </c:pt>
                <c:pt idx="24" formatCode="General">
                  <c:v>5946</c:v>
                </c:pt>
                <c:pt idx="25" formatCode="General">
                  <c:v>5947</c:v>
                </c:pt>
                <c:pt idx="26" formatCode="General">
                  <c:v>5961</c:v>
                </c:pt>
                <c:pt idx="27" formatCode="General">
                  <c:v>5962</c:v>
                </c:pt>
                <c:pt idx="28" formatCode="General">
                  <c:v>5963</c:v>
                </c:pt>
                <c:pt idx="29" formatCode="General">
                  <c:v>5964</c:v>
                </c:pt>
                <c:pt idx="30" formatCode="General">
                  <c:v>49670</c:v>
                </c:pt>
                <c:pt idx="31" formatCode="General">
                  <c:v>49672</c:v>
                </c:pt>
                <c:pt idx="32" formatCode="General">
                  <c:v>56307</c:v>
                </c:pt>
                <c:pt idx="33" formatCode="General">
                  <c:v>56308</c:v>
                </c:pt>
                <c:pt idx="34" formatCode="General">
                  <c:v>98482</c:v>
                </c:pt>
                <c:pt idx="35" formatCode="General">
                  <c:v>98483</c:v>
                </c:pt>
                <c:pt idx="36" formatCode="General">
                  <c:v>98514</c:v>
                </c:pt>
                <c:pt idx="37" formatCode="General">
                  <c:v>98560</c:v>
                </c:pt>
                <c:pt idx="38" formatCode="General">
                  <c:v>98577</c:v>
                </c:pt>
                <c:pt idx="39" formatCode="General">
                  <c:v>98607</c:v>
                </c:pt>
                <c:pt idx="40" formatCode="General">
                  <c:v>98608</c:v>
                </c:pt>
                <c:pt idx="41" formatCode="General">
                  <c:v>98609</c:v>
                </c:pt>
                <c:pt idx="42" formatCode="General">
                  <c:v>98610</c:v>
                </c:pt>
                <c:pt idx="43" formatCode="General">
                  <c:v>98850</c:v>
                </c:pt>
                <c:pt idx="44" formatCode="General">
                  <c:v>98851</c:v>
                </c:pt>
                <c:pt idx="45" formatCode="General">
                  <c:v>98865</c:v>
                </c:pt>
                <c:pt idx="46" formatCode="General">
                  <c:v>98866</c:v>
                </c:pt>
                <c:pt idx="47" formatCode="General">
                  <c:v>98896</c:v>
                </c:pt>
                <c:pt idx="48" formatCode="General">
                  <c:v>98897</c:v>
                </c:pt>
                <c:pt idx="49" formatCode="General">
                  <c:v>98898</c:v>
                </c:pt>
                <c:pt idx="50" formatCode="General">
                  <c:v>98899</c:v>
                </c:pt>
                <c:pt idx="51" formatCode="General">
                  <c:v>98914</c:v>
                </c:pt>
                <c:pt idx="52" formatCode="General">
                  <c:v>98915</c:v>
                </c:pt>
                <c:pt idx="53" formatCode="General">
                  <c:v>98928</c:v>
                </c:pt>
                <c:pt idx="54" formatCode="General">
                  <c:v>98930</c:v>
                </c:pt>
                <c:pt idx="55" formatCode="General">
                  <c:v>98931</c:v>
                </c:pt>
                <c:pt idx="56" formatCode="General">
                  <c:v>98932</c:v>
                </c:pt>
                <c:pt idx="57" formatCode="General">
                  <c:v>98945</c:v>
                </c:pt>
                <c:pt idx="58" formatCode="General">
                  <c:v>98946</c:v>
                </c:pt>
                <c:pt idx="59" formatCode="General">
                  <c:v>98947</c:v>
                </c:pt>
                <c:pt idx="60" formatCode="General">
                  <c:v>99377</c:v>
                </c:pt>
                <c:pt idx="61" formatCode="General">
                  <c:v>99378</c:v>
                </c:pt>
                <c:pt idx="62" formatCode="General">
                  <c:v>99746</c:v>
                </c:pt>
                <c:pt idx="63" formatCode="General">
                  <c:v>99826</c:v>
                </c:pt>
                <c:pt idx="64" formatCode="General">
                  <c:v>99938</c:v>
                </c:pt>
                <c:pt idx="65" formatCode="General">
                  <c:v>102028</c:v>
                </c:pt>
                <c:pt idx="66" formatCode="General">
                  <c:v>102364</c:v>
                </c:pt>
                <c:pt idx="67" formatCode="General">
                  <c:v>102365</c:v>
                </c:pt>
                <c:pt idx="68" formatCode="General">
                  <c:v>102380</c:v>
                </c:pt>
                <c:pt idx="69" formatCode="General">
                  <c:v>102397</c:v>
                </c:pt>
                <c:pt idx="70" formatCode="General">
                  <c:v>102428</c:v>
                </c:pt>
                <c:pt idx="71" formatCode="General">
                  <c:v>102429</c:v>
                </c:pt>
                <c:pt idx="72" formatCode="General">
                  <c:v>102444</c:v>
                </c:pt>
                <c:pt idx="73" formatCode="General">
                  <c:v>102445</c:v>
                </c:pt>
                <c:pt idx="74" formatCode="General">
                  <c:v>102460</c:v>
                </c:pt>
                <c:pt idx="75" formatCode="General">
                  <c:v>103150</c:v>
                </c:pt>
                <c:pt idx="76" formatCode="General">
                  <c:v>103151</c:v>
                </c:pt>
                <c:pt idx="77" formatCode="General">
                  <c:v>103166</c:v>
                </c:pt>
                <c:pt idx="78" formatCode="General">
                  <c:v>103167</c:v>
                </c:pt>
                <c:pt idx="79" formatCode="General">
                  <c:v>103197</c:v>
                </c:pt>
                <c:pt idx="80" formatCode="General">
                  <c:v>103213</c:v>
                </c:pt>
                <c:pt idx="81" formatCode="General">
                  <c:v>103214</c:v>
                </c:pt>
                <c:pt idx="82" formatCode="General">
                  <c:v>103215</c:v>
                </c:pt>
                <c:pt idx="83" formatCode="General">
                  <c:v>103263</c:v>
                </c:pt>
                <c:pt idx="84" formatCode="General">
                  <c:v>103775</c:v>
                </c:pt>
                <c:pt idx="85" formatCode="General">
                  <c:v>103776</c:v>
                </c:pt>
                <c:pt idx="86" formatCode="General">
                  <c:v>103808</c:v>
                </c:pt>
                <c:pt idx="87" formatCode="General">
                  <c:v>106096</c:v>
                </c:pt>
                <c:pt idx="88" formatCode="General">
                  <c:v>115951</c:v>
                </c:pt>
                <c:pt idx="89" formatCode="General">
                  <c:v>122350</c:v>
                </c:pt>
                <c:pt idx="90" formatCode="General">
                  <c:v>126632</c:v>
                </c:pt>
                <c:pt idx="91" formatCode="General">
                  <c:v>127386</c:v>
                </c:pt>
                <c:pt idx="92" formatCode="General">
                  <c:v>127882</c:v>
                </c:pt>
                <c:pt idx="93" formatCode="General">
                  <c:v>128265</c:v>
                </c:pt>
                <c:pt idx="94" formatCode="General">
                  <c:v>133527</c:v>
                </c:pt>
                <c:pt idx="95" formatCode="General">
                  <c:v>133540</c:v>
                </c:pt>
                <c:pt idx="96" formatCode="General">
                  <c:v>139195</c:v>
                </c:pt>
                <c:pt idx="97" formatCode="General">
                  <c:v>143917</c:v>
                </c:pt>
                <c:pt idx="98" formatCode="General">
                  <c:v>143918</c:v>
                </c:pt>
                <c:pt idx="99" formatCode="General">
                  <c:v>144782</c:v>
                </c:pt>
                <c:pt idx="100" formatCode="General">
                  <c:v>144785</c:v>
                </c:pt>
                <c:pt idx="101" formatCode="General">
                  <c:v>145217</c:v>
                </c:pt>
                <c:pt idx="102" formatCode="General">
                  <c:v>145497</c:v>
                </c:pt>
                <c:pt idx="103" formatCode="General">
                  <c:v>150205</c:v>
                </c:pt>
                <c:pt idx="104" formatCode="General">
                  <c:v>150960</c:v>
                </c:pt>
                <c:pt idx="105" formatCode="General">
                  <c:v>151164</c:v>
                </c:pt>
                <c:pt idx="106" formatCode="General">
                  <c:v>156651</c:v>
                </c:pt>
                <c:pt idx="107" formatCode="General">
                  <c:v>157255</c:v>
                </c:pt>
                <c:pt idx="108" formatCode="General">
                  <c:v>157466</c:v>
                </c:pt>
                <c:pt idx="109" formatCode="General">
                  <c:v>161604</c:v>
                </c:pt>
                <c:pt idx="110" formatCode="General">
                  <c:v>161908</c:v>
                </c:pt>
                <c:pt idx="111" formatCode="General">
                  <c:v>161910</c:v>
                </c:pt>
                <c:pt idx="112" formatCode="General">
                  <c:v>161923</c:v>
                </c:pt>
              </c:numCache>
            </c:numRef>
          </c:xVal>
          <c:yVal>
            <c:numRef>
              <c:f>Sheet8!$B$2:$B$114</c:f>
              <c:numCache>
                <c:formatCode>0.00000</c:formatCode>
                <c:ptCount val="113"/>
                <c:pt idx="0">
                  <c:v>2444214.5532499999</c:v>
                </c:pt>
                <c:pt idx="1">
                  <c:v>2444214.6156199998</c:v>
                </c:pt>
                <c:pt idx="2">
                  <c:v>2444214.6779800002</c:v>
                </c:pt>
                <c:pt idx="3">
                  <c:v>2444968.0230899998</c:v>
                </c:pt>
                <c:pt idx="4">
                  <c:v>2444968.9571199999</c:v>
                </c:pt>
                <c:pt idx="5">
                  <c:v>2444969.0196199999</c:v>
                </c:pt>
                <c:pt idx="6">
                  <c:v>2444978.99755</c:v>
                </c:pt>
                <c:pt idx="7">
                  <c:v>2444993.9007799998</c:v>
                </c:pt>
                <c:pt idx="8">
                  <c:v>2444993.9632799998</c:v>
                </c:pt>
                <c:pt idx="9">
                  <c:v>2444994.02642</c:v>
                </c:pt>
                <c:pt idx="10">
                  <c:v>2445020.9051299999</c:v>
                </c:pt>
                <c:pt idx="11">
                  <c:v>2445021.9029199998</c:v>
                </c:pt>
                <c:pt idx="12">
                  <c:v>2445024.8338600001</c:v>
                </c:pt>
                <c:pt idx="13">
                  <c:v>2445731.9663999998</c:v>
                </c:pt>
                <c:pt idx="14">
                  <c:v>2445763.8337300001</c:v>
                </c:pt>
                <c:pt idx="15">
                  <c:v>2445854.8827999998</c:v>
                </c:pt>
                <c:pt idx="16">
                  <c:v>2446054.9423099998</c:v>
                </c:pt>
                <c:pt idx="17">
                  <c:v>2446086.9356499999</c:v>
                </c:pt>
                <c:pt idx="18">
                  <c:v>2446086.9979599998</c:v>
                </c:pt>
                <c:pt idx="19">
                  <c:v>2448560.5578000001</c:v>
                </c:pt>
                <c:pt idx="20">
                  <c:v>2448773.2150900001</c:v>
                </c:pt>
                <c:pt idx="21">
                  <c:v>2448774.2129299999</c:v>
                </c:pt>
                <c:pt idx="22">
                  <c:v>2449137.9129400002</c:v>
                </c:pt>
                <c:pt idx="23">
                  <c:v>2449143.96214</c:v>
                </c:pt>
                <c:pt idx="24">
                  <c:v>2449144.0243799998</c:v>
                </c:pt>
                <c:pt idx="25">
                  <c:v>2449144.0868899999</c:v>
                </c:pt>
                <c:pt idx="26">
                  <c:v>2449144.9600499999</c:v>
                </c:pt>
                <c:pt idx="27">
                  <c:v>2449145.0223500002</c:v>
                </c:pt>
                <c:pt idx="28">
                  <c:v>2449145.0845400002</c:v>
                </c:pt>
                <c:pt idx="29">
                  <c:v>2449145.1471099998</c:v>
                </c:pt>
                <c:pt idx="30">
                  <c:v>2451870.7768799998</c:v>
                </c:pt>
                <c:pt idx="31">
                  <c:v>2451870.9016300002</c:v>
                </c:pt>
                <c:pt idx="32">
                  <c:v>2452284.6789970002</c:v>
                </c:pt>
                <c:pt idx="33">
                  <c:v>2452284.7413630001</c:v>
                </c:pt>
                <c:pt idx="34">
                  <c:v>2454914.8322800002</c:v>
                </c:pt>
                <c:pt idx="35">
                  <c:v>2454914.894663</c:v>
                </c:pt>
                <c:pt idx="36">
                  <c:v>2454916.8279260001</c:v>
                </c:pt>
                <c:pt idx="37">
                  <c:v>2454919.6966030002</c:v>
                </c:pt>
                <c:pt idx="38">
                  <c:v>2454920.756784</c:v>
                </c:pt>
                <c:pt idx="39">
                  <c:v>2454922.6276679998</c:v>
                </c:pt>
                <c:pt idx="40">
                  <c:v>2454922.6900169998</c:v>
                </c:pt>
                <c:pt idx="41">
                  <c:v>2454922.7523650001</c:v>
                </c:pt>
                <c:pt idx="42">
                  <c:v>2454922.814727</c:v>
                </c:pt>
                <c:pt idx="43">
                  <c:v>2454937.781831</c:v>
                </c:pt>
                <c:pt idx="44">
                  <c:v>2454937.8441949999</c:v>
                </c:pt>
                <c:pt idx="45">
                  <c:v>2454938.7172849998</c:v>
                </c:pt>
                <c:pt idx="46">
                  <c:v>2454938.7796109999</c:v>
                </c:pt>
                <c:pt idx="47">
                  <c:v>2454940.6505069998</c:v>
                </c:pt>
                <c:pt idx="48">
                  <c:v>2454940.7128690002</c:v>
                </c:pt>
                <c:pt idx="49">
                  <c:v>2454940.7752430001</c:v>
                </c:pt>
                <c:pt idx="50">
                  <c:v>2454940.8376369998</c:v>
                </c:pt>
                <c:pt idx="51">
                  <c:v>2454941.7730450002</c:v>
                </c:pt>
                <c:pt idx="52">
                  <c:v>2454941.8354079998</c:v>
                </c:pt>
                <c:pt idx="53">
                  <c:v>2454942.6461220002</c:v>
                </c:pt>
                <c:pt idx="54">
                  <c:v>2454942.770852</c:v>
                </c:pt>
                <c:pt idx="55">
                  <c:v>2454942.8332210002</c:v>
                </c:pt>
                <c:pt idx="56">
                  <c:v>2454942.8955910001</c:v>
                </c:pt>
                <c:pt idx="57">
                  <c:v>2454943.7063040002</c:v>
                </c:pt>
                <c:pt idx="58">
                  <c:v>2454943.7686529998</c:v>
                </c:pt>
                <c:pt idx="59">
                  <c:v>2454943.8310079998</c:v>
                </c:pt>
                <c:pt idx="60">
                  <c:v>2454970.6470329999</c:v>
                </c:pt>
                <c:pt idx="61">
                  <c:v>2454970.7094140002</c:v>
                </c:pt>
                <c:pt idx="62">
                  <c:v>2454993.6589259999</c:v>
                </c:pt>
                <c:pt idx="63">
                  <c:v>2454998.6479819999</c:v>
                </c:pt>
                <c:pt idx="64">
                  <c:v>2455005.6326009999</c:v>
                </c:pt>
                <c:pt idx="65">
                  <c:v>2455135.9709760002</c:v>
                </c:pt>
                <c:pt idx="66">
                  <c:v>2455156.9249</c:v>
                </c:pt>
                <c:pt idx="67">
                  <c:v>2455156.9872440002</c:v>
                </c:pt>
                <c:pt idx="68">
                  <c:v>2455157.9227080001</c:v>
                </c:pt>
                <c:pt idx="69">
                  <c:v>2455158.9828650001</c:v>
                </c:pt>
                <c:pt idx="70">
                  <c:v>2455160.9161069999</c:v>
                </c:pt>
                <c:pt idx="71">
                  <c:v>2455160.9784659999</c:v>
                </c:pt>
                <c:pt idx="72">
                  <c:v>2455161.9139060001</c:v>
                </c:pt>
                <c:pt idx="73">
                  <c:v>2455161.9762849999</c:v>
                </c:pt>
                <c:pt idx="74">
                  <c:v>2455162.9117379999</c:v>
                </c:pt>
                <c:pt idx="75">
                  <c:v>2455205.9421020001</c:v>
                </c:pt>
                <c:pt idx="76">
                  <c:v>2455206.0044630002</c:v>
                </c:pt>
                <c:pt idx="77">
                  <c:v>2455206.9399199998</c:v>
                </c:pt>
                <c:pt idx="78">
                  <c:v>2455207.0023079999</c:v>
                </c:pt>
                <c:pt idx="79">
                  <c:v>2455208.8731709998</c:v>
                </c:pt>
                <c:pt idx="80">
                  <c:v>2455209.8709769999</c:v>
                </c:pt>
                <c:pt idx="81">
                  <c:v>2455209.933305</c:v>
                </c:pt>
                <c:pt idx="82">
                  <c:v>2455209.995687</c:v>
                </c:pt>
                <c:pt idx="83">
                  <c:v>2455212.9891110002</c:v>
                </c:pt>
                <c:pt idx="84">
                  <c:v>2455244.9188919999</c:v>
                </c:pt>
                <c:pt idx="85">
                  <c:v>2455244.981257</c:v>
                </c:pt>
                <c:pt idx="86">
                  <c:v>2455246.9768639999</c:v>
                </c:pt>
                <c:pt idx="87">
                  <c:v>2455389.6630790001</c:v>
                </c:pt>
                <c:pt idx="88">
                  <c:v>2456004.24921</c:v>
                </c:pt>
                <c:pt idx="89">
                  <c:v>2456403.3091699998</c:v>
                </c:pt>
                <c:pt idx="90">
                  <c:v>2456670.3467735602</c:v>
                </c:pt>
                <c:pt idx="91">
                  <c:v>2456717.36835247</c:v>
                </c:pt>
                <c:pt idx="92">
                  <c:v>2456748.3003672399</c:v>
                </c:pt>
                <c:pt idx="93">
                  <c:v>2456772.1854699999</c:v>
                </c:pt>
                <c:pt idx="94">
                  <c:v>2457100.33871551</c:v>
                </c:pt>
                <c:pt idx="95">
                  <c:v>2457101.1494563301</c:v>
                </c:pt>
                <c:pt idx="96">
                  <c:v>2457453.8114299998</c:v>
                </c:pt>
                <c:pt idx="97">
                  <c:v>2457748.2888475601</c:v>
                </c:pt>
                <c:pt idx="98">
                  <c:v>2457748.3511910401</c:v>
                </c:pt>
                <c:pt idx="99">
                  <c:v>2457802.2327151699</c:v>
                </c:pt>
                <c:pt idx="100">
                  <c:v>2457802.4198190202</c:v>
                </c:pt>
                <c:pt idx="101">
                  <c:v>2457829.3605665099</c:v>
                </c:pt>
                <c:pt idx="102">
                  <c:v>2457846.8221999998</c:v>
                </c:pt>
                <c:pt idx="103">
                  <c:v>2458140.4264732799</c:v>
                </c:pt>
                <c:pt idx="104">
                  <c:v>2458187.5104100001</c:v>
                </c:pt>
                <c:pt idx="105">
                  <c:v>2458200.23245417</c:v>
                </c:pt>
                <c:pt idx="106">
                  <c:v>2458542.4174051099</c:v>
                </c:pt>
                <c:pt idx="107">
                  <c:v>2458580.0845500999</c:v>
                </c:pt>
                <c:pt idx="108">
                  <c:v>2458593.2430099999</c:v>
                </c:pt>
                <c:pt idx="109">
                  <c:v>2458851.3006062899</c:v>
                </c:pt>
                <c:pt idx="110">
                  <c:v>2458870.2588874698</c:v>
                </c:pt>
                <c:pt idx="111">
                  <c:v>2458870.38363828</c:v>
                </c:pt>
                <c:pt idx="112">
                  <c:v>2458871.1943113999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DD-974B-AD2C-02E31785F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150352"/>
        <c:axId val="272152000"/>
      </c:scatterChart>
      <c:valAx>
        <c:axId val="27215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72152000"/>
        <c:crosses val="autoZero"/>
        <c:crossBetween val="midCat"/>
      </c:valAx>
      <c:valAx>
        <c:axId val="27215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7215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9</xdr:row>
      <xdr:rowOff>158750</xdr:rowOff>
    </xdr:from>
    <xdr:to>
      <xdr:col>15</xdr:col>
      <xdr:colOff>419100</xdr:colOff>
      <xdr:row>27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753C0-E818-9749-BFD6-4EEDD93EB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1416050</xdr:colOff>
      <xdr:row>92</xdr:row>
      <xdr:rowOff>19050</xdr:rowOff>
    </xdr:from>
    <xdr:to>
      <xdr:col>21</xdr:col>
      <xdr:colOff>482600</xdr:colOff>
      <xdr:row>104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7DBF7-5B29-B54C-A269-3C3D09081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1720850</xdr:colOff>
      <xdr:row>90</xdr:row>
      <xdr:rowOff>101600</xdr:rowOff>
    </xdr:from>
    <xdr:to>
      <xdr:col>24</xdr:col>
      <xdr:colOff>546100</xdr:colOff>
      <xdr:row>112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048E1F-9278-E648-9163-0966DD356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80</xdr:row>
      <xdr:rowOff>171450</xdr:rowOff>
    </xdr:from>
    <xdr:to>
      <xdr:col>15</xdr:col>
      <xdr:colOff>254000</xdr:colOff>
      <xdr:row>104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1ACAF4-72D6-6D4F-A91A-FACA60187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0444B-000D-BE4B-97AB-9DCDC83ADE5A}">
  <dimension ref="A1:C26"/>
  <sheetViews>
    <sheetView workbookViewId="0">
      <selection activeCell="R7" sqref="R7"/>
    </sheetView>
  </sheetViews>
  <sheetFormatPr baseColWidth="10" defaultRowHeight="16" x14ac:dyDescent="0.2"/>
  <cols>
    <col min="1" max="1" width="16.5" style="6" bestFit="1" customWidth="1"/>
    <col min="2" max="2" width="11.6640625" style="6" bestFit="1" customWidth="1"/>
    <col min="3" max="3" width="11.33203125" style="6" bestFit="1" customWidth="1"/>
  </cols>
  <sheetData>
    <row r="1" spans="1:3" x14ac:dyDescent="0.2">
      <c r="A1" s="6" t="s">
        <v>0</v>
      </c>
      <c r="B1" s="6" t="s">
        <v>1</v>
      </c>
      <c r="C1" s="6" t="s">
        <v>2</v>
      </c>
    </row>
    <row r="2" spans="1:3" x14ac:dyDescent="0.2">
      <c r="A2" s="5">
        <v>44214.553249999997</v>
      </c>
      <c r="B2" s="6">
        <v>-49.848410000000001</v>
      </c>
      <c r="C2" s="6">
        <v>18.248619999999999</v>
      </c>
    </row>
    <row r="3" spans="1:3" x14ac:dyDescent="0.2">
      <c r="A3" s="5">
        <v>44863.651949999999</v>
      </c>
      <c r="B3" s="6">
        <v>-28.490200000000002</v>
      </c>
      <c r="C3" s="6">
        <v>19.86337</v>
      </c>
    </row>
    <row r="4" spans="1:3" x14ac:dyDescent="0.2">
      <c r="A4" s="5">
        <v>45851.406309999998</v>
      </c>
      <c r="B4" s="6">
        <v>-55.069809999999997</v>
      </c>
      <c r="C4" s="6">
        <v>36.444670000000002</v>
      </c>
    </row>
    <row r="5" spans="1:3" x14ac:dyDescent="0.2">
      <c r="A5" s="5">
        <v>46086.966800000002</v>
      </c>
      <c r="B5" s="6">
        <v>-16.38082</v>
      </c>
      <c r="C5" s="6">
        <v>6.5986799999999999</v>
      </c>
    </row>
    <row r="6" spans="1:3" x14ac:dyDescent="0.2">
      <c r="A6" s="5">
        <v>48560.557800000002</v>
      </c>
      <c r="B6" s="6">
        <v>-14.24741</v>
      </c>
      <c r="C6" s="6">
        <v>7.8725199999999997</v>
      </c>
    </row>
    <row r="7" spans="1:3" x14ac:dyDescent="0.2">
      <c r="A7" s="5">
        <v>48773.714010000003</v>
      </c>
      <c r="B7" s="6">
        <v>-13.038399999999999</v>
      </c>
      <c r="C7" s="6">
        <v>5.8567099999999996</v>
      </c>
    </row>
    <row r="8" spans="1:3" x14ac:dyDescent="0.2">
      <c r="A8" s="5">
        <v>49143.775049999997</v>
      </c>
      <c r="B8" s="6">
        <v>-18.912600000000001</v>
      </c>
      <c r="C8" s="6">
        <v>2.8424</v>
      </c>
    </row>
    <row r="9" spans="1:3" x14ac:dyDescent="0.2">
      <c r="A9" s="5">
        <v>51870.839249999997</v>
      </c>
      <c r="B9" s="6">
        <v>-65.486980000000003</v>
      </c>
      <c r="C9" s="6">
        <v>4.5403500000000001</v>
      </c>
    </row>
    <row r="10" spans="1:3" x14ac:dyDescent="0.2">
      <c r="A10" s="5">
        <v>52284.710180000002</v>
      </c>
      <c r="B10" s="6">
        <v>-72.391630000000006</v>
      </c>
      <c r="C10" s="6">
        <v>2.74838</v>
      </c>
    </row>
    <row r="11" spans="1:3" x14ac:dyDescent="0.2">
      <c r="A11" s="5">
        <v>54919.765890000002</v>
      </c>
      <c r="B11" s="6">
        <v>-36.660760000000003</v>
      </c>
      <c r="C11" s="6">
        <v>0.63988</v>
      </c>
    </row>
    <row r="12" spans="1:3" x14ac:dyDescent="0.2">
      <c r="A12" s="5">
        <v>54941.303489999998</v>
      </c>
      <c r="B12" s="6">
        <v>-36.506019999999999</v>
      </c>
      <c r="C12" s="6">
        <v>0.52536000000000005</v>
      </c>
    </row>
    <row r="13" spans="1:3" x14ac:dyDescent="0.2">
      <c r="A13" s="5">
        <v>54970.678220000002</v>
      </c>
      <c r="B13" s="6">
        <v>-36.732790000000001</v>
      </c>
      <c r="C13" s="6">
        <v>2.7355</v>
      </c>
    </row>
    <row r="14" spans="1:3" x14ac:dyDescent="0.2">
      <c r="A14" s="5">
        <v>54999.313170000001</v>
      </c>
      <c r="B14" s="6">
        <v>-36.075620000000001</v>
      </c>
      <c r="C14" s="6">
        <v>1.3659699999999999</v>
      </c>
    </row>
    <row r="15" spans="1:3" x14ac:dyDescent="0.2">
      <c r="A15" s="5">
        <v>55135.970979999998</v>
      </c>
      <c r="B15" s="6">
        <v>-33.43329</v>
      </c>
      <c r="C15" s="6">
        <v>2.3825799999999999</v>
      </c>
    </row>
    <row r="16" spans="1:3" x14ac:dyDescent="0.2">
      <c r="A16" s="5">
        <v>55159.946020000003</v>
      </c>
      <c r="B16" s="6">
        <v>-33.437089999999998</v>
      </c>
      <c r="C16" s="6">
        <v>0.81408999999999998</v>
      </c>
    </row>
    <row r="17" spans="1:3" x14ac:dyDescent="0.2">
      <c r="A17" s="5">
        <v>55208.616779999997</v>
      </c>
      <c r="B17" s="6">
        <v>-31.338750000000001</v>
      </c>
      <c r="C17" s="6">
        <v>0.59760999999999997</v>
      </c>
    </row>
    <row r="18" spans="1:3" x14ac:dyDescent="0.2">
      <c r="A18" s="5">
        <v>55245.625670000001</v>
      </c>
      <c r="B18" s="6">
        <v>-30.833079999999999</v>
      </c>
      <c r="C18" s="6">
        <v>1.0184</v>
      </c>
    </row>
    <row r="19" spans="1:3" x14ac:dyDescent="0.2">
      <c r="A19" s="5">
        <v>55389.663079999998</v>
      </c>
      <c r="B19" s="6">
        <v>-28.30949</v>
      </c>
      <c r="C19" s="6">
        <v>2.1979099999999998</v>
      </c>
    </row>
    <row r="20" spans="1:3" x14ac:dyDescent="0.2">
      <c r="A20" s="5">
        <v>56712.005160000001</v>
      </c>
      <c r="B20" s="6">
        <v>3.7391100000000002</v>
      </c>
      <c r="C20" s="6">
        <v>1.3956200000000001</v>
      </c>
    </row>
    <row r="21" spans="1:3" x14ac:dyDescent="0.2">
      <c r="A21" s="5">
        <v>57100.74409</v>
      </c>
      <c r="B21" s="6">
        <v>16.02083</v>
      </c>
      <c r="C21" s="6">
        <v>1.93123</v>
      </c>
    </row>
    <row r="22" spans="1:3" x14ac:dyDescent="0.2">
      <c r="A22" s="5">
        <v>57748.320019999999</v>
      </c>
      <c r="B22" s="6">
        <v>31.211819999999999</v>
      </c>
      <c r="C22" s="6">
        <v>1.25823</v>
      </c>
    </row>
    <row r="23" spans="1:3" x14ac:dyDescent="0.2">
      <c r="A23" s="5">
        <v>57811.337699999996</v>
      </c>
      <c r="B23" s="6">
        <v>33.673009999999998</v>
      </c>
      <c r="C23" s="6">
        <v>1.6179300000000001</v>
      </c>
    </row>
    <row r="24" spans="1:3" x14ac:dyDescent="0.2">
      <c r="A24" s="5">
        <v>58170.329460000001</v>
      </c>
      <c r="B24" s="6">
        <v>38.862609999999997</v>
      </c>
      <c r="C24" s="6">
        <v>1.73177</v>
      </c>
    </row>
    <row r="25" spans="1:3" x14ac:dyDescent="0.2">
      <c r="A25" s="5">
        <v>58561.250979999997</v>
      </c>
      <c r="B25" s="6">
        <v>41.890230000000003</v>
      </c>
      <c r="C25" s="6">
        <v>2.9149699999999998</v>
      </c>
    </row>
    <row r="26" spans="1:3" x14ac:dyDescent="0.2">
      <c r="A26" s="5">
        <v>58884.352910000001</v>
      </c>
      <c r="B26" s="6">
        <v>45.80885</v>
      </c>
      <c r="C26" s="6">
        <v>1.1332100000000001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6B154-9CEA-4046-8863-9EA107F5EB27}">
  <dimension ref="A1:R54"/>
  <sheetViews>
    <sheetView topLeftCell="D1" workbookViewId="0">
      <selection activeCell="G3" sqref="G3:G27"/>
    </sheetView>
  </sheetViews>
  <sheetFormatPr baseColWidth="10" defaultRowHeight="16" x14ac:dyDescent="0.2"/>
  <cols>
    <col min="3" max="3" width="17.6640625" bestFit="1" customWidth="1"/>
    <col min="4" max="4" width="15.1640625" bestFit="1" customWidth="1"/>
    <col min="5" max="5" width="16.5" bestFit="1" customWidth="1"/>
    <col min="6" max="6" width="26" bestFit="1" customWidth="1"/>
    <col min="7" max="7" width="16.5" bestFit="1" customWidth="1"/>
    <col min="8" max="8" width="12.83203125" bestFit="1" customWidth="1"/>
    <col min="9" max="9" width="18.83203125" bestFit="1" customWidth="1"/>
    <col min="11" max="11" width="26" bestFit="1" customWidth="1"/>
    <col min="12" max="12" width="18.83203125" bestFit="1" customWidth="1"/>
    <col min="13" max="14" width="21.1640625" bestFit="1" customWidth="1"/>
    <col min="15" max="15" width="15.1640625" bestFit="1" customWidth="1"/>
    <col min="16" max="16" width="21.1640625" bestFit="1" customWidth="1"/>
    <col min="17" max="17" width="10.5" bestFit="1" customWidth="1"/>
    <col min="18" max="18" width="12.83203125" bestFit="1" customWidth="1"/>
  </cols>
  <sheetData>
    <row r="1" spans="1:18" x14ac:dyDescent="0.2">
      <c r="A1" s="12"/>
      <c r="B1" s="13"/>
      <c r="C1" s="14" t="s">
        <v>8</v>
      </c>
      <c r="D1" s="14"/>
      <c r="E1" s="14"/>
      <c r="F1" s="14"/>
      <c r="G1" s="14" t="s">
        <v>9</v>
      </c>
      <c r="H1" s="14"/>
      <c r="I1" s="13" t="s">
        <v>10</v>
      </c>
      <c r="J1" s="13" t="s">
        <v>11</v>
      </c>
      <c r="K1" s="15" t="s">
        <v>12</v>
      </c>
      <c r="L1" s="13" t="s">
        <v>13</v>
      </c>
      <c r="M1" s="13" t="s">
        <v>14</v>
      </c>
      <c r="N1" s="15" t="s">
        <v>15</v>
      </c>
      <c r="O1" s="15" t="s">
        <v>16</v>
      </c>
      <c r="P1" s="15" t="s">
        <v>17</v>
      </c>
      <c r="Q1" s="15" t="s">
        <v>16</v>
      </c>
      <c r="R1" s="15" t="s">
        <v>17</v>
      </c>
    </row>
    <row r="2" spans="1:18" x14ac:dyDescent="0.2">
      <c r="A2" s="12" t="s">
        <v>18</v>
      </c>
      <c r="B2" s="13" t="s">
        <v>19</v>
      </c>
      <c r="C2" s="13" t="s">
        <v>20</v>
      </c>
      <c r="D2" s="13" t="s">
        <v>21</v>
      </c>
      <c r="E2" s="13" t="s">
        <v>22</v>
      </c>
      <c r="F2" s="13" t="s">
        <v>23</v>
      </c>
      <c r="G2" s="13" t="s">
        <v>24</v>
      </c>
      <c r="H2" s="13" t="s">
        <v>25</v>
      </c>
      <c r="I2" s="13" t="s">
        <v>26</v>
      </c>
      <c r="J2" s="13" t="s">
        <v>10</v>
      </c>
      <c r="K2" s="13" t="s">
        <v>27</v>
      </c>
      <c r="L2" s="13" t="s">
        <v>27</v>
      </c>
      <c r="M2" s="15" t="s">
        <v>28</v>
      </c>
      <c r="N2" s="15" t="s">
        <v>29</v>
      </c>
      <c r="O2" s="15" t="s">
        <v>30</v>
      </c>
      <c r="P2" s="15" t="s">
        <v>30</v>
      </c>
      <c r="Q2" s="15" t="s">
        <v>31</v>
      </c>
      <c r="R2" s="15" t="s">
        <v>31</v>
      </c>
    </row>
    <row r="3" spans="1:18" x14ac:dyDescent="0.2">
      <c r="A3" s="12">
        <v>1</v>
      </c>
      <c r="B3" s="12"/>
      <c r="C3" s="16">
        <v>2448773.2198654399</v>
      </c>
      <c r="D3" s="29">
        <v>3.0995092793978201E-5</v>
      </c>
      <c r="E3" s="17">
        <v>6.2362796434744003E-2</v>
      </c>
      <c r="F3" s="30">
        <v>2.9654241670753302E-15</v>
      </c>
      <c r="G3" s="27">
        <v>2444214.5532499999</v>
      </c>
      <c r="H3" s="10">
        <v>0</v>
      </c>
      <c r="I3" s="12">
        <f>(G3-C3)/E3</f>
        <v>-73099.137242990721</v>
      </c>
      <c r="J3" s="12">
        <f>ROUND(I3,0)</f>
        <v>-73099</v>
      </c>
      <c r="K3" s="18">
        <f>(G3-C3)/J3</f>
        <v>6.2362913520568608E-2</v>
      </c>
      <c r="L3" s="19">
        <f>ABS((H3-D3)/J3)</f>
        <v>4.2401527782839986E-10</v>
      </c>
      <c r="M3" s="20">
        <f>C3+(E3*J3)</f>
        <v>2444214.5618088567</v>
      </c>
      <c r="N3" s="20">
        <f>C3+(K3*J3)</f>
        <v>2444214.5532499999</v>
      </c>
      <c r="O3" s="20">
        <f>(K3-E3)*J3</f>
        <v>-8.5588566928180149E-3</v>
      </c>
      <c r="P3" s="21">
        <f>ABS((L3-F3)*J3)</f>
        <v>3.0994876024437014E-5</v>
      </c>
      <c r="Q3" s="22">
        <f>O3*24*60*60</f>
        <v>-739.48521825947648</v>
      </c>
      <c r="R3" s="22">
        <f>P3*24*60*60</f>
        <v>2.6779572885113581</v>
      </c>
    </row>
    <row r="4" spans="1:18" x14ac:dyDescent="0.2">
      <c r="C4" s="16">
        <v>2448773.2198654399</v>
      </c>
      <c r="D4" s="29">
        <v>3.0995092793978201E-5</v>
      </c>
      <c r="E4" s="17">
        <v>6.2362796434744003E-2</v>
      </c>
      <c r="F4" s="30">
        <v>2.9654241670753302E-15</v>
      </c>
      <c r="G4" s="6">
        <v>2444863.6519499999</v>
      </c>
      <c r="H4" s="10">
        <v>0</v>
      </c>
      <c r="I4" s="12">
        <f>(G4-C4)/E4</f>
        <v>-62690.708867281413</v>
      </c>
      <c r="J4" s="12">
        <f>ROUND(I4,0)</f>
        <v>-62691</v>
      </c>
      <c r="K4" s="18">
        <f>(G4-C4)/J4</f>
        <v>6.2362506826180338E-2</v>
      </c>
      <c r="L4" s="19">
        <f>ABS((H4-D4)/J4)</f>
        <v>4.9441056601391269E-10</v>
      </c>
      <c r="M4" s="20">
        <f>C4+(E4*J4)</f>
        <v>2444863.6337941494</v>
      </c>
      <c r="N4" s="20">
        <f>C4+(K4*J4)</f>
        <v>2444863.6519499999</v>
      </c>
      <c r="O4" s="20">
        <f>(K4-E4)*J4</f>
        <v>1.8155850464739935E-2</v>
      </c>
      <c r="P4" s="21">
        <f>ABS((L4-F4)*J4)</f>
        <v>3.0994906888571748E-5</v>
      </c>
      <c r="Q4" s="22">
        <f>O4*24*60*60</f>
        <v>1568.6654801535306</v>
      </c>
      <c r="R4" s="22">
        <f>P4*24*60*60</f>
        <v>2.6779599551725992</v>
      </c>
    </row>
    <row r="5" spans="1:18" x14ac:dyDescent="0.2">
      <c r="C5" s="16">
        <v>2448773.2198654399</v>
      </c>
      <c r="D5" s="29">
        <v>3.0995092793978201E-5</v>
      </c>
      <c r="E5" s="17">
        <v>6.2362796434744003E-2</v>
      </c>
      <c r="F5" s="30">
        <v>2.9654241670753302E-15</v>
      </c>
      <c r="G5" s="6">
        <v>2445851.40631</v>
      </c>
      <c r="H5" s="10">
        <v>0</v>
      </c>
      <c r="I5" s="12">
        <f>(G5-C5)/E5</f>
        <v>-46851.868782011719</v>
      </c>
      <c r="J5" s="12">
        <f>ROUND(I5,0)</f>
        <v>-46852</v>
      </c>
      <c r="K5" s="18">
        <f>(G5-C5)/J5</f>
        <v>6.2362621775803255E-2</v>
      </c>
      <c r="L5" s="19">
        <f>ABS((H5-D5)/J5)</f>
        <v>6.6155324839874931E-10</v>
      </c>
      <c r="M5" s="20">
        <f>C5+(E5*J5)</f>
        <v>2445851.3981268792</v>
      </c>
      <c r="N5" s="20">
        <f>C5+(K5*J5)</f>
        <v>2445851.40631</v>
      </c>
      <c r="O5" s="20">
        <f>(K5-E5)*J5</f>
        <v>8.1831206919162625E-3</v>
      </c>
      <c r="P5" s="21">
        <f>ABS((L5-F5)*J5)</f>
        <v>3.0994953857925129E-5</v>
      </c>
      <c r="Q5" s="22">
        <f>O5*24*60*60</f>
        <v>707.02162778156514</v>
      </c>
      <c r="R5" s="22">
        <f>P5*24*60*60</f>
        <v>2.6779640133247309</v>
      </c>
    </row>
    <row r="6" spans="1:18" x14ac:dyDescent="0.2">
      <c r="C6" s="16">
        <v>2448773.2198654399</v>
      </c>
      <c r="D6" s="29">
        <v>3.0995092793978201E-5</v>
      </c>
      <c r="E6" s="17">
        <v>6.2362796434744003E-2</v>
      </c>
      <c r="F6" s="30">
        <v>2.9654241670753302E-15</v>
      </c>
      <c r="G6" s="6">
        <v>2446086.9668000001</v>
      </c>
      <c r="H6" s="10">
        <v>0</v>
      </c>
      <c r="I6" s="12">
        <f>(G6-C6)/E6</f>
        <v>-43074.608885615788</v>
      </c>
      <c r="J6" s="12">
        <f>ROUND(I6,0)</f>
        <v>-43075</v>
      </c>
      <c r="K6" s="18">
        <f>(G6-C6)/J6</f>
        <v>6.2362230190130527E-2</v>
      </c>
      <c r="L6" s="19">
        <f>ABS((H6-D6)/J6)</f>
        <v>7.195610631219547E-10</v>
      </c>
      <c r="M6" s="20">
        <f>C6+(E6*J6)</f>
        <v>2446086.9424090134</v>
      </c>
      <c r="N6" s="20">
        <f>C6+(K6*J6)</f>
        <v>2446086.9668000001</v>
      </c>
      <c r="O6" s="20">
        <f>(K6-E6)*J6</f>
        <v>2.4390986725468522E-2</v>
      </c>
      <c r="P6" s="21">
        <f>ABS((L6-F6)*J6)</f>
        <v>3.0994965058332206E-5</v>
      </c>
      <c r="Q6" s="22">
        <f>O6*24*60*60</f>
        <v>2107.3812530804803</v>
      </c>
      <c r="R6" s="22">
        <f>P6*24*60*60</f>
        <v>2.6779649810399029</v>
      </c>
    </row>
    <row r="7" spans="1:18" x14ac:dyDescent="0.2">
      <c r="C7" s="16">
        <v>2448773.2198654399</v>
      </c>
      <c r="D7" s="29">
        <v>3.0995092793978201E-5</v>
      </c>
      <c r="E7" s="17">
        <v>6.2362796434744003E-2</v>
      </c>
      <c r="F7" s="30">
        <v>2.9654241670753302E-15</v>
      </c>
      <c r="G7" s="6">
        <v>2448560.5578000001</v>
      </c>
      <c r="H7" s="10">
        <v>0</v>
      </c>
      <c r="I7" s="12">
        <f>(G7-C7)/E7</f>
        <v>-3410.0790470867619</v>
      </c>
      <c r="J7" s="12">
        <f>ROUND(I7,0)</f>
        <v>-3410</v>
      </c>
      <c r="K7" s="18">
        <f>(G7-C7)/J7</f>
        <v>6.236424206447435E-2</v>
      </c>
      <c r="L7" s="19">
        <f>ABS((H7-D7)/J7)</f>
        <v>9.0894700275595889E-9</v>
      </c>
      <c r="M7" s="20">
        <f>C7+(E7*J7)</f>
        <v>2448560.5627295976</v>
      </c>
      <c r="N7" s="20">
        <f>C7+(K7*J7)</f>
        <v>2448560.5578000001</v>
      </c>
      <c r="O7" s="20">
        <f>(K7-E7)*J7</f>
        <v>-4.9295973804831111E-3</v>
      </c>
      <c r="P7" s="21">
        <f>ABS((L7-F7)*J7)</f>
        <v>3.0995082681881785E-5</v>
      </c>
      <c r="Q7" s="22">
        <f>O7*24*60*60</f>
        <v>-425.91721367374078</v>
      </c>
      <c r="R7" s="22">
        <f>P7*24*60*60</f>
        <v>2.677975143714586</v>
      </c>
    </row>
    <row r="8" spans="1:18" x14ac:dyDescent="0.2">
      <c r="C8" s="16">
        <v>2448773.2198654399</v>
      </c>
      <c r="D8" s="29">
        <v>3.0995092793978201E-5</v>
      </c>
      <c r="E8" s="17">
        <v>6.2362796434744003E-2</v>
      </c>
      <c r="F8" s="30">
        <v>2.9654241670753302E-15</v>
      </c>
      <c r="G8" s="6">
        <v>2448773.7140100002</v>
      </c>
      <c r="H8" s="10">
        <v>0</v>
      </c>
      <c r="I8" s="12">
        <f>(G8-C8)/E8</f>
        <v>7.9237075396483938</v>
      </c>
      <c r="J8" s="12">
        <f>ROUND(I8,0)</f>
        <v>8</v>
      </c>
      <c r="K8" s="18">
        <f>(G8-C8)/J8</f>
        <v>6.176807003794238E-2</v>
      </c>
      <c r="L8" s="19">
        <f>ABS((H8-D8)/J8)</f>
        <v>3.8743865992472751E-6</v>
      </c>
      <c r="M8" s="20">
        <f>C8+(E8*J8)</f>
        <v>2448773.7187678115</v>
      </c>
      <c r="N8" s="20">
        <f>C8+(K8*J8)</f>
        <v>2448773.7140100002</v>
      </c>
      <c r="O8" s="20">
        <f>(K8-E8)*J8</f>
        <v>-4.7578111744129847E-3</v>
      </c>
      <c r="P8" s="21">
        <f>ABS((L8-F8)*J8)</f>
        <v>3.0995092770254807E-5</v>
      </c>
      <c r="Q8" s="22">
        <f>O8*24*60*60</f>
        <v>-411.07488546928187</v>
      </c>
      <c r="R8" s="22">
        <f>P8*24*60*60</f>
        <v>2.6779760153500156</v>
      </c>
    </row>
    <row r="9" spans="1:18" x14ac:dyDescent="0.2">
      <c r="C9" s="16">
        <v>2448773.2198654399</v>
      </c>
      <c r="D9" s="29">
        <v>3.0995092793978201E-5</v>
      </c>
      <c r="E9" s="17">
        <v>6.2362796434744003E-2</v>
      </c>
      <c r="F9" s="30">
        <v>2.9654241670753302E-15</v>
      </c>
      <c r="G9" s="6">
        <v>2449143.7750499998</v>
      </c>
      <c r="H9" s="10">
        <v>0</v>
      </c>
      <c r="I9" s="12">
        <f>(G9-C9)/E9</f>
        <v>5941.9270100827334</v>
      </c>
      <c r="J9" s="12">
        <f>ROUND(I9,0)</f>
        <v>5942</v>
      </c>
      <c r="K9" s="18">
        <f>(G9-C9)/J9</f>
        <v>6.2362030387057656E-2</v>
      </c>
      <c r="L9" s="19">
        <f>ABS((H9-D9)/J9)</f>
        <v>5.2162727690976443E-9</v>
      </c>
      <c r="M9" s="20">
        <f>C9+(E9*J9)</f>
        <v>2449143.7796018552</v>
      </c>
      <c r="N9" s="20">
        <f>C9+(K9*J9)</f>
        <v>2449143.7750499998</v>
      </c>
      <c r="O9" s="20">
        <f>(K9-E9)*J9</f>
        <v>-4.5518553522750221E-3</v>
      </c>
      <c r="P9" s="21">
        <f>ABS((L9-F9)*J9)</f>
        <v>3.0995075173427803E-5</v>
      </c>
      <c r="Q9" s="22">
        <f>O9*24*60*60</f>
        <v>-393.28030243656195</v>
      </c>
      <c r="R9" s="22">
        <f>P9*24*60*60</f>
        <v>2.677974494984162</v>
      </c>
    </row>
    <row r="10" spans="1:18" x14ac:dyDescent="0.2">
      <c r="C10" s="16">
        <v>2448773.2198654399</v>
      </c>
      <c r="D10" s="29">
        <v>3.0995092793978201E-5</v>
      </c>
      <c r="E10" s="17">
        <v>6.2362796434744003E-2</v>
      </c>
      <c r="F10" s="30">
        <v>2.9654241670753302E-15</v>
      </c>
      <c r="G10" s="6">
        <v>2451870.8392500002</v>
      </c>
      <c r="H10" s="10">
        <v>0</v>
      </c>
      <c r="I10" s="12">
        <f>(G10-C10)/E10</f>
        <v>49670.950657281632</v>
      </c>
      <c r="J10" s="12">
        <f>ROUND(I10,0)</f>
        <v>49671</v>
      </c>
      <c r="K10" s="18">
        <f>(G10-C10)/J10</f>
        <v>6.2362734484110817E-2</v>
      </c>
      <c r="L10" s="19">
        <f>ABS((H10-D10)/J10)</f>
        <v>6.2400782738374906E-10</v>
      </c>
      <c r="M10" s="20">
        <f>C10+(E10*J10)</f>
        <v>2451870.8423271501</v>
      </c>
      <c r="N10" s="20">
        <f>C10+(K10*J10)</f>
        <v>2451870.8392500002</v>
      </c>
      <c r="O10" s="20">
        <f>(K10-E10)*J10</f>
        <v>-3.0771499009753442E-3</v>
      </c>
      <c r="P10" s="21">
        <f>ABS((L10-F10)*J10)</f>
        <v>3.0994945498394396E-5</v>
      </c>
      <c r="Q10" s="22">
        <f>O10*24*60*60</f>
        <v>-265.86575144426973</v>
      </c>
      <c r="R10" s="22">
        <f>P10*24*60*60</f>
        <v>2.6779632910612756</v>
      </c>
    </row>
    <row r="11" spans="1:18" x14ac:dyDescent="0.2">
      <c r="C11" s="16">
        <v>2448773.2198654399</v>
      </c>
      <c r="D11" s="29">
        <v>3.0995092793978201E-5</v>
      </c>
      <c r="E11" s="17">
        <v>6.2362796434744003E-2</v>
      </c>
      <c r="F11" s="30">
        <v>2.9654241670753302E-15</v>
      </c>
      <c r="G11" s="6">
        <v>2452284.7101799999</v>
      </c>
      <c r="H11" s="10">
        <v>0</v>
      </c>
      <c r="I11" s="12">
        <f>(G11-C11)/E11</f>
        <v>56307.45436879839</v>
      </c>
      <c r="J11" s="12">
        <f>ROUND(I11,0)</f>
        <v>56307</v>
      </c>
      <c r="K11" s="18">
        <f>(G11-C11)/J11</f>
        <v>6.2363299670733854E-2</v>
      </c>
      <c r="L11" s="19">
        <f>ABS((H11-D11)/J11)</f>
        <v>5.5046606627911633E-10</v>
      </c>
      <c r="M11" s="20">
        <f>C11+(E11*J11)</f>
        <v>2452284.6818442913</v>
      </c>
      <c r="N11" s="20">
        <f>C11+(K11*J11)</f>
        <v>2452284.7101799999</v>
      </c>
      <c r="O11" s="20">
        <f>(K11-E11)*J11</f>
        <v>2.8335708880572935E-2</v>
      </c>
      <c r="P11" s="21">
        <f>ABS((L11-F11)*J11)</f>
        <v>3.0994925819839631E-5</v>
      </c>
      <c r="Q11" s="22">
        <f>O11*24*60*60</f>
        <v>2448.2052472815017</v>
      </c>
      <c r="R11" s="22">
        <f>P11*24*60*60</f>
        <v>2.6779615908341441</v>
      </c>
    </row>
    <row r="12" spans="1:18" x14ac:dyDescent="0.2">
      <c r="C12" s="16">
        <v>2448773.2198654399</v>
      </c>
      <c r="D12" s="29">
        <v>3.0995092793978201E-5</v>
      </c>
      <c r="E12" s="17">
        <v>6.2362796434744003E-2</v>
      </c>
      <c r="F12" s="30">
        <v>2.9654241670753302E-15</v>
      </c>
      <c r="G12" s="6">
        <v>2454919.7658899999</v>
      </c>
      <c r="H12" s="10">
        <v>0</v>
      </c>
      <c r="I12" s="12">
        <f>(G12-C12)/E12</f>
        <v>98561.10334936151</v>
      </c>
      <c r="J12" s="12">
        <f>ROUND(I12,0)</f>
        <v>98561</v>
      </c>
      <c r="K12" s="18">
        <f>(G12-C12)/J12</f>
        <v>6.2362861827294738E-2</v>
      </c>
      <c r="L12" s="19">
        <f>ABS((H12-D12)/J12)</f>
        <v>3.144762410484695E-10</v>
      </c>
      <c r="M12" s="20">
        <f>C12+(E12*J12)</f>
        <v>2454919.7594448449</v>
      </c>
      <c r="N12" s="20">
        <f>C12+(K12*J12)</f>
        <v>2454919.7658899999</v>
      </c>
      <c r="O12" s="20">
        <f>(K12-E12)*J12</f>
        <v>6.4451551930371498E-3</v>
      </c>
      <c r="P12" s="21">
        <f>ABS((L12-F12)*J12)</f>
        <v>3.0994800518806871E-5</v>
      </c>
      <c r="Q12" s="22">
        <f>O12*24*60*60</f>
        <v>556.8614086784097</v>
      </c>
      <c r="R12" s="22">
        <f>P12*24*60*60</f>
        <v>2.6779507648249132</v>
      </c>
    </row>
    <row r="13" spans="1:18" x14ac:dyDescent="0.2">
      <c r="C13" s="16">
        <v>2448773.2198654399</v>
      </c>
      <c r="D13" s="29">
        <v>3.0995092793978201E-5</v>
      </c>
      <c r="E13" s="17">
        <v>6.2362796434744003E-2</v>
      </c>
      <c r="F13" s="30">
        <v>2.9654241670753302E-15</v>
      </c>
      <c r="G13" s="6">
        <v>2454941.3034899998</v>
      </c>
      <c r="H13" s="10">
        <v>0</v>
      </c>
      <c r="I13" s="12">
        <f>(G13-C13)/E13</f>
        <v>98906.463102791749</v>
      </c>
      <c r="J13" s="12">
        <f>ROUND(I13,0)</f>
        <v>98906</v>
      </c>
      <c r="K13" s="18">
        <f>(G13-C13)/J13</f>
        <v>6.2363088433056844E-2</v>
      </c>
      <c r="L13" s="19">
        <f>ABS((H13-D13)/J13)</f>
        <v>3.1337929745392798E-10</v>
      </c>
      <c r="M13" s="20">
        <f>C13+(E13*J13)</f>
        <v>2454941.2746096146</v>
      </c>
      <c r="N13" s="20">
        <f>C13+(K13*J13)</f>
        <v>2454941.3034899998</v>
      </c>
      <c r="O13" s="20">
        <f>(K13-E13)*J13</f>
        <v>2.8880385129911437E-2</v>
      </c>
      <c r="P13" s="21">
        <f>ABS((L13-F13)*J13)</f>
        <v>3.0994799495735533E-5</v>
      </c>
      <c r="Q13" s="22">
        <f>O13*24*60*60</f>
        <v>2495.265275224348</v>
      </c>
      <c r="R13" s="22">
        <f>P13*24*60*60</f>
        <v>2.6779506764315504</v>
      </c>
    </row>
    <row r="14" spans="1:18" x14ac:dyDescent="0.2">
      <c r="C14" s="16">
        <v>2448773.2198654399</v>
      </c>
      <c r="D14" s="29">
        <v>3.0995092793978201E-5</v>
      </c>
      <c r="E14" s="17">
        <v>6.2362796434744003E-2</v>
      </c>
      <c r="F14" s="30">
        <v>2.9654241670753302E-15</v>
      </c>
      <c r="G14" s="6">
        <v>2454970.6782200001</v>
      </c>
      <c r="H14" s="10">
        <v>0</v>
      </c>
      <c r="I14" s="12">
        <f>(G14-C14)/E14</f>
        <v>99377.492814087804</v>
      </c>
      <c r="J14" s="12">
        <f>ROUND(I14,0)</f>
        <v>99377</v>
      </c>
      <c r="K14" s="18">
        <f>(G14-C14)/J14</f>
        <v>6.2363105694076021E-2</v>
      </c>
      <c r="L14" s="19">
        <f>ABS((H14-D14)/J14)</f>
        <v>3.1189402773255583E-10</v>
      </c>
      <c r="M14" s="20">
        <f>C14+(E14*J14)</f>
        <v>2454970.6474867356</v>
      </c>
      <c r="N14" s="20">
        <f>C14+(K14*J14)</f>
        <v>2454970.6782200001</v>
      </c>
      <c r="O14" s="20">
        <f>(K14-E14)*J14</f>
        <v>3.0733264637961319E-2</v>
      </c>
      <c r="P14" s="21">
        <f>ABS((L14-F14)*J14)</f>
        <v>3.0994798099020752E-5</v>
      </c>
      <c r="Q14" s="22">
        <f>O14*24*60*60</f>
        <v>2655.3540647198579</v>
      </c>
      <c r="R14" s="22">
        <f>P14*24*60*60</f>
        <v>2.6779505557553933</v>
      </c>
    </row>
    <row r="15" spans="1:18" x14ac:dyDescent="0.2">
      <c r="C15" s="16">
        <v>2448773.2198654399</v>
      </c>
      <c r="D15" s="29">
        <v>3.0995092793978201E-5</v>
      </c>
      <c r="E15" s="17">
        <v>6.2362796434744003E-2</v>
      </c>
      <c r="F15" s="30">
        <v>2.9654241670753302E-15</v>
      </c>
      <c r="G15" s="6">
        <v>2454999.31317</v>
      </c>
      <c r="H15" s="10">
        <v>0</v>
      </c>
      <c r="I15" s="12">
        <f>(G15-C15)/E15</f>
        <v>99836.660004093865</v>
      </c>
      <c r="J15" s="12">
        <f>ROUND(I15,0)</f>
        <v>99837</v>
      </c>
      <c r="K15" s="18">
        <f>(G15-C15)/J15</f>
        <v>6.2362584057614454E-2</v>
      </c>
      <c r="L15" s="19">
        <f>ABS((H15-D15)/J15)</f>
        <v>3.1045697280545489E-10</v>
      </c>
      <c r="M15" s="20">
        <f>C15+(E15*J15)</f>
        <v>2454999.3343730955</v>
      </c>
      <c r="N15" s="20">
        <f>C15+(K15*J15)</f>
        <v>2454999.31317</v>
      </c>
      <c r="O15" s="20">
        <f>(K15-E15)*J15</f>
        <v>-2.1203095482808076E-2</v>
      </c>
      <c r="P15" s="21">
        <f>ABS((L15-F15)*J15)</f>
        <v>3.0994796734925629E-5</v>
      </c>
      <c r="Q15" s="22">
        <f>O15*24*60*60</f>
        <v>-1831.9474497146177</v>
      </c>
      <c r="R15" s="22">
        <f>P15*24*60*60</f>
        <v>2.6779504378975743</v>
      </c>
    </row>
    <row r="16" spans="1:18" x14ac:dyDescent="0.2">
      <c r="C16" s="16">
        <v>2448773.2198654399</v>
      </c>
      <c r="D16" s="29">
        <v>3.0995092793978201E-5</v>
      </c>
      <c r="E16" s="17">
        <v>6.2362796434744003E-2</v>
      </c>
      <c r="F16" s="30">
        <v>2.9654241670753302E-15</v>
      </c>
      <c r="G16" s="6">
        <v>2455135.9709800002</v>
      </c>
      <c r="H16" s="10">
        <v>0</v>
      </c>
      <c r="I16" s="12">
        <f>(G16-C16)/E16</f>
        <v>102027.99550880035</v>
      </c>
      <c r="J16" s="12">
        <f>ROUND(I16,0)</f>
        <v>102028</v>
      </c>
      <c r="K16" s="18">
        <f>(G16-C16)/J16</f>
        <v>6.2362793689578262E-2</v>
      </c>
      <c r="L16" s="19">
        <f>ABS((H16-D16)/J16)</f>
        <v>3.0379006541320228E-10</v>
      </c>
      <c r="M16" s="20">
        <f>C16+(E16*J16)</f>
        <v>2455135.9712600838</v>
      </c>
      <c r="N16" s="20">
        <f>C16+(K16*J16)</f>
        <v>2455135.9709800002</v>
      </c>
      <c r="O16" s="20">
        <f>(K16-E16)*J16</f>
        <v>-2.8008377017771369E-4</v>
      </c>
      <c r="P16" s="21">
        <f>ABS((L16-F16)*J16)</f>
        <v>3.0994790237681283E-5</v>
      </c>
      <c r="Q16" s="22">
        <f>O16*24*60*60</f>
        <v>-24.199237743354463</v>
      </c>
      <c r="R16" s="22">
        <f>P16*24*60*60</f>
        <v>2.6779498765356626</v>
      </c>
    </row>
    <row r="17" spans="3:18" x14ac:dyDescent="0.2">
      <c r="C17" s="16">
        <v>2448773.2198654399</v>
      </c>
      <c r="D17" s="29">
        <v>3.0995092793978201E-5</v>
      </c>
      <c r="E17" s="17">
        <v>6.2362796434744003E-2</v>
      </c>
      <c r="F17" s="30">
        <v>2.9654241670753302E-15</v>
      </c>
      <c r="G17" s="6">
        <v>2455159.9460200001</v>
      </c>
      <c r="H17" s="10">
        <v>0</v>
      </c>
      <c r="I17" s="12">
        <f>(G17-C17)/E17</f>
        <v>102412.44010350385</v>
      </c>
      <c r="J17" s="12">
        <f>ROUND(I17,0)</f>
        <v>102412</v>
      </c>
      <c r="K17" s="18">
        <f>(G17-C17)/J17</f>
        <v>6.2363064431514112E-2</v>
      </c>
      <c r="L17" s="19">
        <f>ABS((H17-D17)/J17)</f>
        <v>3.0265098615375346E-10</v>
      </c>
      <c r="M17" s="20">
        <f>C17+(E17*J17)</f>
        <v>2455159.918573915</v>
      </c>
      <c r="N17" s="20">
        <f>C17+(K17*J17)</f>
        <v>2455159.9460200001</v>
      </c>
      <c r="O17" s="20">
        <f>(K17-E17)*J17</f>
        <v>2.7446085220416805E-2</v>
      </c>
      <c r="P17" s="21">
        <f>ABS((L17-F17)*J17)</f>
        <v>3.0994789098958398E-5</v>
      </c>
      <c r="Q17" s="22">
        <f>O17*24*60*60</f>
        <v>2371.3417630440117</v>
      </c>
      <c r="R17" s="22">
        <f>P17*24*60*60</f>
        <v>2.6779497781500057</v>
      </c>
    </row>
    <row r="18" spans="3:18" x14ac:dyDescent="0.2">
      <c r="C18" s="16">
        <v>2448773.2198654399</v>
      </c>
      <c r="D18" s="29">
        <v>3.0995092793978201E-5</v>
      </c>
      <c r="E18" s="17">
        <v>6.2362796434744003E-2</v>
      </c>
      <c r="F18" s="30">
        <v>2.9654241670753302E-15</v>
      </c>
      <c r="G18" s="6">
        <v>2455208.6167799998</v>
      </c>
      <c r="H18" s="10">
        <v>0</v>
      </c>
      <c r="I18" s="12">
        <f>(G18-C18)/E18</f>
        <v>103192.88554184443</v>
      </c>
      <c r="J18" s="12">
        <f>ROUND(I18,0)</f>
        <v>103193</v>
      </c>
      <c r="K18" s="18">
        <f>(G18-C18)/J18</f>
        <v>6.2362727264057463E-2</v>
      </c>
      <c r="L18" s="19">
        <f>ABS((H18-D18)/J18)</f>
        <v>3.0036041973756164E-10</v>
      </c>
      <c r="M18" s="20">
        <f>C18+(E18*J18)</f>
        <v>2455208.6239179303</v>
      </c>
      <c r="N18" s="20">
        <f>C18+(K18*J18)</f>
        <v>2455208.6167799998</v>
      </c>
      <c r="O18" s="20">
        <f>(K18-E18)*J18</f>
        <v>-7.1379306560877265E-3</v>
      </c>
      <c r="P18" s="21">
        <f>ABS((L18-F18)*J18)</f>
        <v>3.0994786782962127E-5</v>
      </c>
      <c r="Q18" s="22">
        <f>O18*24*60*60</f>
        <v>-616.71720868597947</v>
      </c>
      <c r="R18" s="22">
        <f>P18*24*60*60</f>
        <v>2.6779495780479277</v>
      </c>
    </row>
    <row r="19" spans="3:18" x14ac:dyDescent="0.2">
      <c r="C19" s="16">
        <v>2448773.2198654399</v>
      </c>
      <c r="D19" s="29">
        <v>3.0995092793978201E-5</v>
      </c>
      <c r="E19" s="17">
        <v>6.2362796434744003E-2</v>
      </c>
      <c r="F19" s="30">
        <v>2.9654241670753302E-15</v>
      </c>
      <c r="G19" s="6">
        <v>2455245.62567</v>
      </c>
      <c r="H19" s="10">
        <v>0</v>
      </c>
      <c r="I19" s="12">
        <f>(G19-C19)/E19</f>
        <v>103786.33054617322</v>
      </c>
      <c r="J19" s="12">
        <f>ROUND(I19,0)</f>
        <v>103786</v>
      </c>
      <c r="K19" s="18">
        <f>(G19-C19)/J19</f>
        <v>6.2362995052897829E-2</v>
      </c>
      <c r="L19" s="19">
        <f>ABS((H19-D19)/J19)</f>
        <v>2.9864425639275238E-10</v>
      </c>
      <c r="M19" s="20">
        <f>C19+(E19*J19)</f>
        <v>2455245.6050562165</v>
      </c>
      <c r="N19" s="20">
        <f>C19+(K19*J19)</f>
        <v>2455245.62567</v>
      </c>
      <c r="O19" s="20">
        <f>(K19-E19)*J19</f>
        <v>2.0613783713047701E-2</v>
      </c>
      <c r="P19" s="21">
        <f>ABS((L19-F19)*J19)</f>
        <v>3.0994785024465594E-5</v>
      </c>
      <c r="Q19" s="22">
        <f>O19*24*60*60</f>
        <v>1781.0309128073213</v>
      </c>
      <c r="R19" s="22">
        <f>P19*24*60*60</f>
        <v>2.6779494261138272</v>
      </c>
    </row>
    <row r="20" spans="3:18" x14ac:dyDescent="0.2">
      <c r="C20" s="16">
        <v>2448773.2198654399</v>
      </c>
      <c r="D20" s="29">
        <v>3.0995092793978201E-5</v>
      </c>
      <c r="E20" s="17">
        <v>6.2362796434744003E-2</v>
      </c>
      <c r="F20" s="30">
        <v>2.9654241670753302E-15</v>
      </c>
      <c r="G20" s="6">
        <v>2455389.6630799999</v>
      </c>
      <c r="H20" s="10">
        <v>0</v>
      </c>
      <c r="I20" s="12">
        <f>(G20-C20)/E20</f>
        <v>106095.99942304268</v>
      </c>
      <c r="J20" s="12">
        <f>ROUND(I20,0)</f>
        <v>106096</v>
      </c>
      <c r="K20" s="18">
        <f>(G20-C20)/J20</f>
        <v>6.2362796095610837E-2</v>
      </c>
      <c r="L20" s="19">
        <f>ABS((H20-D20)/J20)</f>
        <v>2.9214195439958341E-10</v>
      </c>
      <c r="M20" s="20">
        <f>C20+(E20*J20)</f>
        <v>2455389.6631159806</v>
      </c>
      <c r="N20" s="20">
        <f>C20+(K20*J20)</f>
        <v>2455389.6630799999</v>
      </c>
      <c r="O20" s="20">
        <f>(K20-E20)*J20</f>
        <v>-3.5980672379309908E-5</v>
      </c>
      <c r="P20" s="21">
        <f>ABS((L20-F20)*J20)</f>
        <v>3.0994778174335769E-5</v>
      </c>
      <c r="Q20" s="22">
        <f>O20*24*60*60</f>
        <v>-3.1087300935723761</v>
      </c>
      <c r="R20" s="22">
        <f>P20*24*60*60</f>
        <v>2.6779488342626103</v>
      </c>
    </row>
    <row r="21" spans="3:18" x14ac:dyDescent="0.2">
      <c r="C21" s="16">
        <v>2448773.2198654399</v>
      </c>
      <c r="D21" s="29">
        <v>3.0995092793978201E-5</v>
      </c>
      <c r="E21" s="17">
        <v>6.2362796434744003E-2</v>
      </c>
      <c r="F21" s="30">
        <v>2.9654241670753302E-15</v>
      </c>
      <c r="G21" s="6">
        <v>2456712.0051600002</v>
      </c>
      <c r="H21" s="10">
        <v>0</v>
      </c>
      <c r="I21" s="12">
        <f>(G21-C21)/E21</f>
        <v>127300.02098073553</v>
      </c>
      <c r="J21" s="12">
        <f>ROUND(I21,0)</f>
        <v>127300</v>
      </c>
      <c r="K21" s="18">
        <f>(G21-C21)/J21</f>
        <v>6.2362806712963473E-2</v>
      </c>
      <c r="L21" s="19">
        <f>ABS((H21-D21)/J21)</f>
        <v>2.4348069751750353E-10</v>
      </c>
      <c r="M21" s="20">
        <f>C21+(E21*J21)</f>
        <v>2456712.0038515828</v>
      </c>
      <c r="N21" s="20">
        <f>C21+(K21*J21)</f>
        <v>2456712.0051600002</v>
      </c>
      <c r="O21" s="20">
        <f>(K21-E21)*J21</f>
        <v>1.30841733852749E-3</v>
      </c>
      <c r="P21" s="21">
        <f>ABS((L21-F21)*J21)</f>
        <v>3.0994715295481729E-5</v>
      </c>
      <c r="Q21" s="22">
        <f>O21*24*60*60</f>
        <v>113.04725804877513</v>
      </c>
      <c r="R21" s="22">
        <f>P21*24*60*60</f>
        <v>2.6779434015296211</v>
      </c>
    </row>
    <row r="22" spans="3:18" x14ac:dyDescent="0.2">
      <c r="C22" s="16">
        <v>2448773.2198654399</v>
      </c>
      <c r="D22" s="29">
        <v>3.0995092793978201E-5</v>
      </c>
      <c r="E22" s="17">
        <v>6.2362796434744003E-2</v>
      </c>
      <c r="F22" s="30">
        <v>2.9654241670753302E-15</v>
      </c>
      <c r="G22" s="6">
        <v>2457100.7440900002</v>
      </c>
      <c r="H22" s="10">
        <v>0</v>
      </c>
      <c r="I22" s="12">
        <f>(G22-C22)/E22</f>
        <v>133533.5280109529</v>
      </c>
      <c r="J22" s="12">
        <f>ROUND(I22,0)</f>
        <v>133534</v>
      </c>
      <c r="K22" s="18">
        <f>(G22-C22)/J22</f>
        <v>6.2362576007310815E-2</v>
      </c>
      <c r="L22" s="19">
        <f>ABS((H22-D22)/J22)</f>
        <v>2.3211386458863061E-10</v>
      </c>
      <c r="M22" s="20">
        <f>C22+(E22*J22)</f>
        <v>2457100.7735245572</v>
      </c>
      <c r="N22" s="20">
        <f>C22+(K22*J22)</f>
        <v>2457100.7440900002</v>
      </c>
      <c r="O22" s="20">
        <f>(K22-E22)*J22</f>
        <v>-2.9434556863357178E-2</v>
      </c>
      <c r="P22" s="21">
        <f>ABS((L22-F22)*J22)</f>
        <v>3.0994696809027472E-5</v>
      </c>
      <c r="Q22" s="22">
        <f>O22*24*60*60</f>
        <v>-2543.1457129940604</v>
      </c>
      <c r="R22" s="22">
        <f>P22*24*60*60</f>
        <v>2.6779418042999734</v>
      </c>
    </row>
    <row r="23" spans="3:18" x14ac:dyDescent="0.2">
      <c r="C23" s="16">
        <v>2448773.2198654399</v>
      </c>
      <c r="D23" s="29">
        <v>3.0995092793978201E-5</v>
      </c>
      <c r="E23" s="17">
        <v>6.2362796434744003E-2</v>
      </c>
      <c r="F23" s="30">
        <v>2.9654241670753302E-15</v>
      </c>
      <c r="G23" s="6">
        <v>2457748.32002</v>
      </c>
      <c r="H23" s="10">
        <v>0</v>
      </c>
      <c r="I23" s="12">
        <f>(G23-C23)/E23</f>
        <v>143917.5384630409</v>
      </c>
      <c r="J23" s="12">
        <f>ROUND(I23,0)</f>
        <v>143918</v>
      </c>
      <c r="K23" s="18">
        <f>(G23-C23)/J23</f>
        <v>6.2362596440751393E-2</v>
      </c>
      <c r="L23" s="19">
        <f>ABS((H23-D23)/J23)</f>
        <v>2.1536633912351617E-10</v>
      </c>
      <c r="M23" s="20">
        <f>C23+(E23*J23)</f>
        <v>2457748.3488027356</v>
      </c>
      <c r="N23" s="20">
        <f>C23+(K23*J23)</f>
        <v>2457748.32002</v>
      </c>
      <c r="O23" s="20">
        <f>(K23-E23)*J23</f>
        <v>-2.8782735428414544E-2</v>
      </c>
      <c r="P23" s="21">
        <f>ABS((L23-F23)*J23)</f>
        <v>3.0994666016062926E-5</v>
      </c>
      <c r="Q23" s="22">
        <f>O23*24*60*60</f>
        <v>-2486.8283410150166</v>
      </c>
      <c r="R23" s="22">
        <f>P23*24*60*60</f>
        <v>2.677939143787837</v>
      </c>
    </row>
    <row r="24" spans="3:18" x14ac:dyDescent="0.2">
      <c r="C24" s="16">
        <v>2448773.2198654399</v>
      </c>
      <c r="D24" s="29">
        <v>3.0995092793978201E-5</v>
      </c>
      <c r="E24" s="17">
        <v>6.2362796434744003E-2</v>
      </c>
      <c r="F24" s="30">
        <v>2.9654241670753302E-15</v>
      </c>
      <c r="G24" s="6">
        <v>2457811.3377</v>
      </c>
      <c r="H24" s="10">
        <v>0</v>
      </c>
      <c r="I24" s="12">
        <f>(G24-C24)/E24</f>
        <v>144928.03965289675</v>
      </c>
      <c r="J24" s="12">
        <f>ROUND(I24,0)</f>
        <v>144928</v>
      </c>
      <c r="K24" s="18">
        <f>(G24-C24)/J24</f>
        <v>6.2362813497461547E-2</v>
      </c>
      <c r="L24" s="19">
        <f>ABS((H24-D24)/J24)</f>
        <v>2.1386545590899066E-10</v>
      </c>
      <c r="M24" s="20">
        <f>C24+(E24*J24)</f>
        <v>2457811.3352271346</v>
      </c>
      <c r="N24" s="20">
        <f>C24+(K24*J24)</f>
        <v>2457811.3377</v>
      </c>
      <c r="O24" s="20">
        <f>(K24-E24)*J24</f>
        <v>2.4728655282784118E-3</v>
      </c>
      <c r="P24" s="21">
        <f>ABS((L24-F24)*J24)</f>
        <v>3.0994663020984511E-5</v>
      </c>
      <c r="Q24" s="22">
        <f>O24*24*60*60</f>
        <v>213.65558164325478</v>
      </c>
      <c r="R24" s="22">
        <f>P24*24*60*60</f>
        <v>2.6779388850130621</v>
      </c>
    </row>
    <row r="25" spans="3:18" x14ac:dyDescent="0.2">
      <c r="C25" s="16">
        <v>2448773.2198654399</v>
      </c>
      <c r="D25" s="29">
        <v>3.0995092793978201E-5</v>
      </c>
      <c r="E25" s="17">
        <v>6.2362796434744003E-2</v>
      </c>
      <c r="F25" s="30">
        <v>2.9654241670753302E-15</v>
      </c>
      <c r="G25" s="6">
        <v>2458170.3294600002</v>
      </c>
      <c r="H25" s="10">
        <v>0</v>
      </c>
      <c r="I25" s="12">
        <f>(G25-C25)/E25</f>
        <v>150684.54482141926</v>
      </c>
      <c r="J25" s="12">
        <f>ROUND(I25,0)</f>
        <v>150685</v>
      </c>
      <c r="K25" s="18">
        <f>(G25-C25)/J25</f>
        <v>6.2362608053623307E-2</v>
      </c>
      <c r="L25" s="19">
        <f>ABS((H25-D25)/J25)</f>
        <v>2.0569461322612206E-10</v>
      </c>
      <c r="M25" s="20">
        <f>C25+(E25*J25)</f>
        <v>2458170.3578462093</v>
      </c>
      <c r="N25" s="20">
        <f>C25+(K25*J25)</f>
        <v>2458170.3294600002</v>
      </c>
      <c r="O25" s="20">
        <f>(K25-E25)*J25</f>
        <v>-2.8386209172030184E-2</v>
      </c>
      <c r="P25" s="21">
        <f>ABS((L25-F25)*J25)</f>
        <v>3.0994645949037587E-5</v>
      </c>
      <c r="Q25" s="22">
        <f>O25*24*60*60</f>
        <v>-2452.5684724634079</v>
      </c>
      <c r="R25" s="22">
        <f>P25*24*60*60</f>
        <v>2.6779374099968476</v>
      </c>
    </row>
    <row r="26" spans="3:18" x14ac:dyDescent="0.2">
      <c r="C26" s="16">
        <v>2448773.2198654399</v>
      </c>
      <c r="D26" s="29">
        <v>3.0995092793978201E-5</v>
      </c>
      <c r="E26" s="17">
        <v>6.2362796434744003E-2</v>
      </c>
      <c r="F26" s="30">
        <v>2.9654241670753302E-15</v>
      </c>
      <c r="G26" s="6">
        <v>2458561.25098</v>
      </c>
      <c r="H26" s="10">
        <v>0</v>
      </c>
      <c r="I26" s="12">
        <f>(G26-C26)/E26</f>
        <v>156953.05012183369</v>
      </c>
      <c r="J26" s="12">
        <f>ROUND(I26,0)</f>
        <v>156953</v>
      </c>
      <c r="K26" s="18">
        <f>(G26-C26)/J26</f>
        <v>6.2362816349863244E-2</v>
      </c>
      <c r="L26" s="19">
        <f>ABS((H26-D26)/J26)</f>
        <v>1.9748009145399069E-10</v>
      </c>
      <c r="M26" s="20">
        <f>C26+(E26*J26)</f>
        <v>2458561.2478542621</v>
      </c>
      <c r="N26" s="20">
        <f>C26+(K26*J26)</f>
        <v>2458561.25098</v>
      </c>
      <c r="O26" s="20">
        <f>(K26-E26)*J26</f>
        <v>3.1257377102655512E-3</v>
      </c>
      <c r="P26" s="21">
        <f>ABS((L26-F26)*J26)</f>
        <v>3.0994627361758905E-5</v>
      </c>
      <c r="Q26" s="22">
        <f>O26*24*60*60</f>
        <v>270.06373816694361</v>
      </c>
      <c r="R26" s="22">
        <f>P26*24*60*60</f>
        <v>2.6779358040559691</v>
      </c>
    </row>
    <row r="27" spans="3:18" x14ac:dyDescent="0.2">
      <c r="C27" s="16">
        <v>2448773.2198654399</v>
      </c>
      <c r="D27" s="29">
        <v>3.0995092793978201E-5</v>
      </c>
      <c r="E27" s="17">
        <v>6.2362796434744003E-2</v>
      </c>
      <c r="F27" s="30">
        <v>2.9654241670753302E-15</v>
      </c>
      <c r="G27" s="6">
        <v>2458884.3529099999</v>
      </c>
      <c r="H27" s="10">
        <v>0</v>
      </c>
      <c r="I27" s="12">
        <f>(G27-C27)/E27</f>
        <v>162134.05463849258</v>
      </c>
      <c r="J27" s="12">
        <f>ROUND(I27,0)</f>
        <v>162134</v>
      </c>
      <c r="K27" s="18">
        <f>(G27-C27)/J27</f>
        <v>6.2362817450750452E-2</v>
      </c>
      <c r="L27" s="19">
        <f>ABS((H27-D27)/J27)</f>
        <v>1.9116960535099486E-10</v>
      </c>
      <c r="M27" s="20">
        <f>C27+(E27*J27)</f>
        <v>2458884.3495025905</v>
      </c>
      <c r="N27" s="20">
        <f>C27+(K27*J27)</f>
        <v>2458884.3529099999</v>
      </c>
      <c r="O27" s="20">
        <f>(K27-E27)*J27</f>
        <v>3.4074091896010017E-3</v>
      </c>
      <c r="P27" s="21">
        <f>ABS((L27-F27)*J27)</f>
        <v>3.0994611997896298E-5</v>
      </c>
      <c r="Q27" s="22">
        <f>O27*24*60*60</f>
        <v>294.40015398152656</v>
      </c>
      <c r="R27" s="22">
        <f>P27*24*60*60</f>
        <v>2.6779344766182405</v>
      </c>
    </row>
    <row r="30" spans="3:18" x14ac:dyDescent="0.2">
      <c r="F30">
        <v>-73099</v>
      </c>
      <c r="G30" s="27">
        <v>2444214.5532499999</v>
      </c>
      <c r="H30" s="10">
        <v>0</v>
      </c>
    </row>
    <row r="31" spans="3:18" x14ac:dyDescent="0.2">
      <c r="F31">
        <v>-62691</v>
      </c>
      <c r="G31" s="6">
        <v>2444863.6519499999</v>
      </c>
      <c r="H31" s="10">
        <v>0</v>
      </c>
    </row>
    <row r="32" spans="3:18" x14ac:dyDescent="0.2">
      <c r="F32">
        <v>-46852</v>
      </c>
      <c r="G32" s="6">
        <v>2445851.40631</v>
      </c>
      <c r="H32" s="10">
        <v>0</v>
      </c>
    </row>
    <row r="33" spans="6:8" x14ac:dyDescent="0.2">
      <c r="F33">
        <v>-43074</v>
      </c>
      <c r="G33" s="6">
        <v>2446086.9668000001</v>
      </c>
      <c r="H33" s="10">
        <v>0</v>
      </c>
    </row>
    <row r="34" spans="6:8" x14ac:dyDescent="0.2">
      <c r="F34">
        <v>-3410</v>
      </c>
      <c r="G34" s="6">
        <v>2448560.5578000001</v>
      </c>
      <c r="H34" s="10">
        <v>0</v>
      </c>
    </row>
    <row r="35" spans="6:8" x14ac:dyDescent="0.2">
      <c r="F35">
        <v>8</v>
      </c>
      <c r="G35" s="6">
        <v>2448773.7140100002</v>
      </c>
      <c r="H35" s="10">
        <v>0</v>
      </c>
    </row>
    <row r="36" spans="6:8" x14ac:dyDescent="0.2">
      <c r="F36">
        <v>5942</v>
      </c>
      <c r="G36" s="6">
        <v>2449143.7750499998</v>
      </c>
      <c r="H36" s="10">
        <v>0</v>
      </c>
    </row>
    <row r="37" spans="6:8" x14ac:dyDescent="0.2">
      <c r="F37">
        <v>49671</v>
      </c>
      <c r="G37" s="6">
        <v>2451870.8392500002</v>
      </c>
      <c r="H37" s="10">
        <v>0</v>
      </c>
    </row>
    <row r="38" spans="6:8" x14ac:dyDescent="0.2">
      <c r="F38">
        <v>56307</v>
      </c>
      <c r="G38" s="6">
        <v>2452284.7101799999</v>
      </c>
      <c r="H38" s="10">
        <v>0</v>
      </c>
    </row>
    <row r="39" spans="6:8" x14ac:dyDescent="0.2">
      <c r="F39">
        <v>98561</v>
      </c>
      <c r="G39" s="6">
        <v>2454919.7658899999</v>
      </c>
      <c r="H39" s="10">
        <v>0</v>
      </c>
    </row>
    <row r="40" spans="6:8" x14ac:dyDescent="0.2">
      <c r="F40">
        <v>98906</v>
      </c>
      <c r="G40" s="6">
        <v>2454941.3034899998</v>
      </c>
      <c r="H40" s="10">
        <v>0</v>
      </c>
    </row>
    <row r="41" spans="6:8" x14ac:dyDescent="0.2">
      <c r="F41">
        <v>99377</v>
      </c>
      <c r="G41" s="6">
        <v>2454970.6782200001</v>
      </c>
      <c r="H41" s="10">
        <v>0</v>
      </c>
    </row>
    <row r="42" spans="6:8" x14ac:dyDescent="0.2">
      <c r="F42">
        <v>99837</v>
      </c>
      <c r="G42" s="6">
        <v>2454999.31317</v>
      </c>
      <c r="H42" s="10">
        <v>0</v>
      </c>
    </row>
    <row r="43" spans="6:8" x14ac:dyDescent="0.2">
      <c r="F43">
        <v>102028</v>
      </c>
      <c r="G43" s="6">
        <v>2455135.9709800002</v>
      </c>
      <c r="H43" s="10">
        <v>0</v>
      </c>
    </row>
    <row r="44" spans="6:8" x14ac:dyDescent="0.2">
      <c r="F44">
        <v>102412</v>
      </c>
      <c r="G44" s="6">
        <v>2455159.9460200001</v>
      </c>
      <c r="H44" s="10">
        <v>0</v>
      </c>
    </row>
    <row r="45" spans="6:8" x14ac:dyDescent="0.2">
      <c r="F45">
        <v>103193</v>
      </c>
      <c r="G45" s="6">
        <v>2455208.6167799998</v>
      </c>
      <c r="H45" s="10">
        <v>0</v>
      </c>
    </row>
    <row r="46" spans="6:8" x14ac:dyDescent="0.2">
      <c r="F46">
        <v>103786</v>
      </c>
      <c r="G46" s="6">
        <v>2455245.62567</v>
      </c>
      <c r="H46" s="10">
        <v>0</v>
      </c>
    </row>
    <row r="47" spans="6:8" x14ac:dyDescent="0.2">
      <c r="F47">
        <v>106096</v>
      </c>
      <c r="G47" s="6">
        <v>2455389.6630799999</v>
      </c>
      <c r="H47" s="10">
        <v>0</v>
      </c>
    </row>
    <row r="48" spans="6:8" x14ac:dyDescent="0.2">
      <c r="F48">
        <v>127300</v>
      </c>
      <c r="G48" s="6">
        <v>2456712.0051600002</v>
      </c>
      <c r="H48" s="10">
        <v>0</v>
      </c>
    </row>
    <row r="49" spans="6:8" x14ac:dyDescent="0.2">
      <c r="F49">
        <v>133534</v>
      </c>
      <c r="G49" s="6">
        <v>2457100.7440900002</v>
      </c>
      <c r="H49" s="10">
        <v>0</v>
      </c>
    </row>
    <row r="50" spans="6:8" x14ac:dyDescent="0.2">
      <c r="F50">
        <v>143918</v>
      </c>
      <c r="G50" s="6">
        <v>2457748.32002</v>
      </c>
      <c r="H50" s="10">
        <v>0</v>
      </c>
    </row>
    <row r="51" spans="6:8" x14ac:dyDescent="0.2">
      <c r="F51">
        <v>144928</v>
      </c>
      <c r="G51" s="6">
        <v>2457811.3377</v>
      </c>
      <c r="H51" s="10">
        <v>0</v>
      </c>
    </row>
    <row r="52" spans="6:8" x14ac:dyDescent="0.2">
      <c r="F52">
        <v>150685</v>
      </c>
      <c r="G52" s="6">
        <v>2458170.3294600002</v>
      </c>
      <c r="H52" s="10">
        <v>0</v>
      </c>
    </row>
    <row r="53" spans="6:8" x14ac:dyDescent="0.2">
      <c r="F53">
        <v>156953</v>
      </c>
      <c r="G53" s="6">
        <v>2458561.25098</v>
      </c>
      <c r="H53" s="10">
        <v>0</v>
      </c>
    </row>
    <row r="54" spans="6:8" x14ac:dyDescent="0.2">
      <c r="F54">
        <v>162134</v>
      </c>
      <c r="G54" s="6">
        <v>2458884.3529099999</v>
      </c>
      <c r="H54" s="10">
        <v>0</v>
      </c>
    </row>
  </sheetData>
  <sortState xmlns:xlrd2="http://schemas.microsoft.com/office/spreadsheetml/2017/richdata2" ref="A3:R27">
    <sortCondition ref="G3:G27"/>
  </sortState>
  <mergeCells count="2">
    <mergeCell ref="C1:F1"/>
    <mergeCell ref="G1:H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17D29-D9FA-B643-99A7-B70A8A486C11}">
  <dimension ref="A1:B25"/>
  <sheetViews>
    <sheetView workbookViewId="0">
      <selection activeCell="B1" sqref="B1:B25"/>
    </sheetView>
  </sheetViews>
  <sheetFormatPr baseColWidth="10" defaultRowHeight="16" x14ac:dyDescent="0.2"/>
  <cols>
    <col min="1" max="1" width="14.5" bestFit="1" customWidth="1"/>
    <col min="2" max="2" width="15.6640625" bestFit="1" customWidth="1"/>
  </cols>
  <sheetData>
    <row r="1" spans="1:2" ht="19" x14ac:dyDescent="0.25">
      <c r="A1" s="31">
        <v>44214.553249999997</v>
      </c>
      <c r="B1" s="25">
        <f>2400000+A1</f>
        <v>2444214.5532499999</v>
      </c>
    </row>
    <row r="2" spans="1:2" ht="19" x14ac:dyDescent="0.25">
      <c r="A2" s="31">
        <v>44863.651949999999</v>
      </c>
      <c r="B2" s="25">
        <f t="shared" ref="B2:B25" si="0">2400000+A2</f>
        <v>2444863.6519499999</v>
      </c>
    </row>
    <row r="3" spans="1:2" ht="19" x14ac:dyDescent="0.25">
      <c r="A3" s="31">
        <v>45851.406309999998</v>
      </c>
      <c r="B3" s="25">
        <f t="shared" si="0"/>
        <v>2445851.40631</v>
      </c>
    </row>
    <row r="4" spans="1:2" ht="19" x14ac:dyDescent="0.25">
      <c r="A4" s="31">
        <v>46086.966800000002</v>
      </c>
      <c r="B4" s="25">
        <f t="shared" si="0"/>
        <v>2446086.9668000001</v>
      </c>
    </row>
    <row r="5" spans="1:2" ht="19" x14ac:dyDescent="0.25">
      <c r="A5" s="31">
        <v>48560.557800000002</v>
      </c>
      <c r="B5" s="25">
        <f t="shared" si="0"/>
        <v>2448560.5578000001</v>
      </c>
    </row>
    <row r="6" spans="1:2" ht="19" x14ac:dyDescent="0.25">
      <c r="A6" s="31">
        <v>48773.714010000003</v>
      </c>
      <c r="B6" s="25">
        <f t="shared" si="0"/>
        <v>2448773.7140100002</v>
      </c>
    </row>
    <row r="7" spans="1:2" ht="19" x14ac:dyDescent="0.25">
      <c r="A7" s="31">
        <v>49143.775049999997</v>
      </c>
      <c r="B7" s="25">
        <f t="shared" si="0"/>
        <v>2449143.7750499998</v>
      </c>
    </row>
    <row r="8" spans="1:2" ht="19" x14ac:dyDescent="0.25">
      <c r="A8" s="31">
        <v>51870.839249999997</v>
      </c>
      <c r="B8" s="25">
        <f t="shared" si="0"/>
        <v>2451870.8392500002</v>
      </c>
    </row>
    <row r="9" spans="1:2" ht="19" x14ac:dyDescent="0.25">
      <c r="A9" s="31">
        <v>52284.710180000002</v>
      </c>
      <c r="B9" s="25">
        <f t="shared" si="0"/>
        <v>2452284.7101799999</v>
      </c>
    </row>
    <row r="10" spans="1:2" ht="19" x14ac:dyDescent="0.25">
      <c r="A10" s="31">
        <v>54919.765890000002</v>
      </c>
      <c r="B10" s="25">
        <f t="shared" si="0"/>
        <v>2454919.7658899999</v>
      </c>
    </row>
    <row r="11" spans="1:2" ht="19" x14ac:dyDescent="0.25">
      <c r="A11" s="31">
        <v>54941.303489999998</v>
      </c>
      <c r="B11" s="25">
        <f t="shared" si="0"/>
        <v>2454941.3034899998</v>
      </c>
    </row>
    <row r="12" spans="1:2" ht="19" x14ac:dyDescent="0.25">
      <c r="A12" s="31">
        <v>54970.678220000002</v>
      </c>
      <c r="B12" s="25">
        <f t="shared" si="0"/>
        <v>2454970.6782200001</v>
      </c>
    </row>
    <row r="13" spans="1:2" ht="19" x14ac:dyDescent="0.25">
      <c r="A13" s="31">
        <v>54999.313170000001</v>
      </c>
      <c r="B13" s="25">
        <f t="shared" si="0"/>
        <v>2454999.31317</v>
      </c>
    </row>
    <row r="14" spans="1:2" ht="19" x14ac:dyDescent="0.25">
      <c r="A14" s="31">
        <v>55135.970979999998</v>
      </c>
      <c r="B14" s="25">
        <f t="shared" si="0"/>
        <v>2455135.9709800002</v>
      </c>
    </row>
    <row r="15" spans="1:2" ht="19" x14ac:dyDescent="0.25">
      <c r="A15" s="31">
        <v>55159.946020000003</v>
      </c>
      <c r="B15" s="25">
        <f t="shared" si="0"/>
        <v>2455159.9460200001</v>
      </c>
    </row>
    <row r="16" spans="1:2" ht="19" x14ac:dyDescent="0.25">
      <c r="A16" s="31">
        <v>55208.616779999997</v>
      </c>
      <c r="B16" s="25">
        <f t="shared" si="0"/>
        <v>2455208.6167799998</v>
      </c>
    </row>
    <row r="17" spans="1:2" ht="19" x14ac:dyDescent="0.25">
      <c r="A17" s="31">
        <v>55245.625670000001</v>
      </c>
      <c r="B17" s="25">
        <f t="shared" si="0"/>
        <v>2455245.62567</v>
      </c>
    </row>
    <row r="18" spans="1:2" ht="19" x14ac:dyDescent="0.25">
      <c r="A18" s="31">
        <v>55389.663079999998</v>
      </c>
      <c r="B18" s="25">
        <f t="shared" si="0"/>
        <v>2455389.6630799999</v>
      </c>
    </row>
    <row r="19" spans="1:2" ht="19" x14ac:dyDescent="0.25">
      <c r="A19" s="31">
        <v>56712.005160000001</v>
      </c>
      <c r="B19" s="25">
        <f t="shared" si="0"/>
        <v>2456712.0051600002</v>
      </c>
    </row>
    <row r="20" spans="1:2" ht="19" x14ac:dyDescent="0.25">
      <c r="A20" s="31">
        <v>57100.74409</v>
      </c>
      <c r="B20" s="25">
        <f t="shared" si="0"/>
        <v>2457100.7440900002</v>
      </c>
    </row>
    <row r="21" spans="1:2" ht="19" x14ac:dyDescent="0.25">
      <c r="A21" s="31">
        <v>57748.320019999999</v>
      </c>
      <c r="B21" s="25">
        <f t="shared" si="0"/>
        <v>2457748.32002</v>
      </c>
    </row>
    <row r="22" spans="1:2" ht="19" x14ac:dyDescent="0.25">
      <c r="A22" s="31">
        <v>57811.337699999996</v>
      </c>
      <c r="B22" s="25">
        <f t="shared" si="0"/>
        <v>2457811.3377</v>
      </c>
    </row>
    <row r="23" spans="1:2" ht="19" x14ac:dyDescent="0.25">
      <c r="A23" s="31">
        <v>58170.329460000001</v>
      </c>
      <c r="B23" s="25">
        <f t="shared" si="0"/>
        <v>2458170.3294600002</v>
      </c>
    </row>
    <row r="24" spans="1:2" ht="19" x14ac:dyDescent="0.25">
      <c r="A24" s="31">
        <v>58561.250979999997</v>
      </c>
      <c r="B24" s="25">
        <f t="shared" si="0"/>
        <v>2458561.25098</v>
      </c>
    </row>
    <row r="25" spans="1:2" ht="19" x14ac:dyDescent="0.25">
      <c r="A25" s="31">
        <v>58884.352910000001</v>
      </c>
      <c r="B25" s="25">
        <f t="shared" si="0"/>
        <v>2458884.3529099999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CE960-77FE-6945-84E8-74FC038C985A}">
  <dimension ref="A1:C25"/>
  <sheetViews>
    <sheetView tabSelected="1" workbookViewId="0">
      <selection activeCell="M5" sqref="M5"/>
    </sheetView>
  </sheetViews>
  <sheetFormatPr baseColWidth="10" defaultRowHeight="16" x14ac:dyDescent="0.2"/>
  <cols>
    <col min="1" max="1" width="17.33203125" style="2" bestFit="1" customWidth="1"/>
    <col min="2" max="3" width="10.83203125" style="2"/>
  </cols>
  <sheetData>
    <row r="1" spans="1:3" x14ac:dyDescent="0.2">
      <c r="A1" s="4">
        <v>44214.553249999997</v>
      </c>
      <c r="B1" s="2">
        <v>-49.848410000000001</v>
      </c>
      <c r="C1" s="2">
        <v>18.248619999999999</v>
      </c>
    </row>
    <row r="2" spans="1:3" x14ac:dyDescent="0.2">
      <c r="A2" s="4">
        <v>44863.651949999999</v>
      </c>
      <c r="B2" s="2">
        <v>22.188269999999999</v>
      </c>
      <c r="C2" s="2">
        <v>19.658480000000001</v>
      </c>
    </row>
    <row r="3" spans="1:3" x14ac:dyDescent="0.2">
      <c r="A3" s="4">
        <v>45851.406309999998</v>
      </c>
      <c r="B3" s="2">
        <v>-8.3622399999999999</v>
      </c>
      <c r="C3" s="2">
        <v>36.163649999999997</v>
      </c>
    </row>
    <row r="4" spans="1:3" x14ac:dyDescent="0.2">
      <c r="A4" s="4">
        <v>46086.966800000002</v>
      </c>
      <c r="B4" s="2">
        <v>29.379760000000001</v>
      </c>
      <c r="C4" s="2">
        <v>2.121</v>
      </c>
    </row>
    <row r="5" spans="1:3" x14ac:dyDescent="0.2">
      <c r="A5" s="4">
        <v>48560.557800000002</v>
      </c>
      <c r="B5" s="2">
        <v>-14.24741</v>
      </c>
      <c r="C5" s="2">
        <v>7.8725199999999997</v>
      </c>
    </row>
    <row r="6" spans="1:3" x14ac:dyDescent="0.2">
      <c r="A6" s="4">
        <v>48773.714010000003</v>
      </c>
      <c r="B6" s="2">
        <v>21.921099999999999</v>
      </c>
      <c r="C6" s="2">
        <v>3.5353300000000001</v>
      </c>
    </row>
    <row r="7" spans="1:3" x14ac:dyDescent="0.2">
      <c r="A7" s="4">
        <v>49143.775049999997</v>
      </c>
      <c r="B7" s="2">
        <v>14.559200000000001</v>
      </c>
      <c r="C7" s="2">
        <v>1.7676700000000001</v>
      </c>
    </row>
    <row r="8" spans="1:3" x14ac:dyDescent="0.2">
      <c r="A8" s="4">
        <v>51870.839249999997</v>
      </c>
      <c r="B8" s="2">
        <v>-42.978349999999999</v>
      </c>
      <c r="C8" s="2">
        <v>3.5353300000000001</v>
      </c>
    </row>
    <row r="9" spans="1:3" x14ac:dyDescent="0.2">
      <c r="A9" s="4">
        <v>52284.710180000002</v>
      </c>
      <c r="B9" s="2">
        <v>-51.546819999999997</v>
      </c>
      <c r="C9" s="2">
        <v>0.87456</v>
      </c>
    </row>
    <row r="10" spans="1:3" x14ac:dyDescent="0.2">
      <c r="A10" s="4">
        <v>54919.765890000002</v>
      </c>
      <c r="B10" s="2">
        <v>-26.409230000000001</v>
      </c>
      <c r="C10" s="2">
        <v>0.40162999999999999</v>
      </c>
    </row>
    <row r="11" spans="1:3" x14ac:dyDescent="0.2">
      <c r="A11" s="4">
        <v>54941.303489999998</v>
      </c>
      <c r="B11" s="2">
        <v>-26.341080000000002</v>
      </c>
      <c r="C11" s="2">
        <v>0.38439000000000001</v>
      </c>
    </row>
    <row r="12" spans="1:3" x14ac:dyDescent="0.2">
      <c r="A12" s="4">
        <v>54970.678220000002</v>
      </c>
      <c r="B12" s="2">
        <v>-26.685939999999999</v>
      </c>
      <c r="C12" s="2">
        <v>2.5354100000000002</v>
      </c>
    </row>
    <row r="13" spans="1:3" x14ac:dyDescent="0.2">
      <c r="A13" s="4">
        <v>54999.313170000001</v>
      </c>
      <c r="B13" s="2">
        <v>-26.143879999999999</v>
      </c>
      <c r="C13" s="2">
        <v>1.08894</v>
      </c>
    </row>
    <row r="14" spans="1:3" x14ac:dyDescent="0.2">
      <c r="A14" s="4">
        <v>55135.970979999998</v>
      </c>
      <c r="B14" s="2">
        <v>-33.43329</v>
      </c>
      <c r="C14" s="2">
        <v>2.3825799999999999</v>
      </c>
    </row>
    <row r="15" spans="1:3" x14ac:dyDescent="0.2">
      <c r="A15" s="4">
        <v>55159.946020000003</v>
      </c>
      <c r="B15" s="2">
        <v>-24.151119999999999</v>
      </c>
      <c r="C15" s="2">
        <v>0.69025000000000003</v>
      </c>
    </row>
    <row r="16" spans="1:3" x14ac:dyDescent="0.2">
      <c r="A16" s="4">
        <v>55208.616779999997</v>
      </c>
      <c r="B16" s="2">
        <v>-22.248439999999999</v>
      </c>
      <c r="C16" s="2">
        <v>0.42698000000000003</v>
      </c>
    </row>
    <row r="17" spans="1:3" x14ac:dyDescent="0.2">
      <c r="A17" s="4">
        <v>55245.625670000001</v>
      </c>
      <c r="B17" s="2">
        <v>-21.891549999999999</v>
      </c>
      <c r="C17" s="2">
        <v>0.73355000000000004</v>
      </c>
    </row>
    <row r="18" spans="1:3" x14ac:dyDescent="0.2">
      <c r="A18" s="4">
        <v>55389.663079999998</v>
      </c>
      <c r="B18" s="2">
        <v>-28.30949</v>
      </c>
      <c r="C18" s="2">
        <v>2.1979099999999998</v>
      </c>
    </row>
    <row r="19" spans="1:3" x14ac:dyDescent="0.2">
      <c r="A19" s="4">
        <v>56712.005160000001</v>
      </c>
      <c r="B19" s="2">
        <v>6.7855999999999996</v>
      </c>
      <c r="C19" s="2">
        <v>1.39544</v>
      </c>
    </row>
    <row r="20" spans="1:3" x14ac:dyDescent="0.2">
      <c r="A20" s="4">
        <v>57100.74409</v>
      </c>
      <c r="B20" s="2">
        <v>17.504539999999999</v>
      </c>
      <c r="C20" s="2">
        <v>1.9179200000000001</v>
      </c>
    </row>
    <row r="21" spans="1:3" x14ac:dyDescent="0.2">
      <c r="A21" s="4">
        <v>57748.320019999999</v>
      </c>
      <c r="B21" s="2">
        <v>30.092179999999999</v>
      </c>
      <c r="C21" s="2">
        <v>1.1025700000000001</v>
      </c>
    </row>
    <row r="22" spans="1:3" x14ac:dyDescent="0.2">
      <c r="A22" s="4">
        <v>57811.337699999996</v>
      </c>
      <c r="B22" s="2">
        <v>32.30003</v>
      </c>
      <c r="C22" s="2">
        <v>1.53026</v>
      </c>
    </row>
    <row r="23" spans="1:3" x14ac:dyDescent="0.2">
      <c r="A23" s="4">
        <v>58170.329460000001</v>
      </c>
      <c r="B23" s="2">
        <v>36.046439999999997</v>
      </c>
      <c r="C23" s="2">
        <v>1.50631</v>
      </c>
    </row>
    <row r="24" spans="1:3" x14ac:dyDescent="0.2">
      <c r="A24" s="4">
        <v>58561.250979999997</v>
      </c>
      <c r="B24" s="2">
        <v>37.502499999999998</v>
      </c>
      <c r="C24" s="2">
        <v>2.7058499999999999</v>
      </c>
    </row>
    <row r="25" spans="1:3" x14ac:dyDescent="0.2">
      <c r="A25" s="4">
        <v>58884.352910000001</v>
      </c>
      <c r="B25" s="2">
        <v>40.122199999999999</v>
      </c>
      <c r="C25" s="2">
        <v>0.99450000000000005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8295F-1C60-584A-BEB3-68E222EA10B9}">
  <dimension ref="A1:F35"/>
  <sheetViews>
    <sheetView workbookViewId="0">
      <selection activeCell="E2" sqref="E2:F35"/>
    </sheetView>
  </sheetViews>
  <sheetFormatPr baseColWidth="10" defaultRowHeight="16" x14ac:dyDescent="0.2"/>
  <cols>
    <col min="1" max="1" width="14.1640625" style="3" customWidth="1"/>
    <col min="2" max="2" width="14" style="3" bestFit="1" customWidth="1"/>
    <col min="3" max="3" width="14.33203125" style="3" bestFit="1" customWidth="1"/>
    <col min="5" max="5" width="16.5" bestFit="1" customWidth="1"/>
    <col min="6" max="6" width="11" bestFit="1" customWidth="1"/>
  </cols>
  <sheetData>
    <row r="1" spans="1:6" x14ac:dyDescent="0.2">
      <c r="A1" s="3" t="s">
        <v>3</v>
      </c>
      <c r="B1" s="3" t="s">
        <v>4</v>
      </c>
      <c r="C1" s="3" t="s">
        <v>5</v>
      </c>
      <c r="E1" s="3" t="s">
        <v>6</v>
      </c>
      <c r="F1" s="3" t="s">
        <v>7</v>
      </c>
    </row>
    <row r="2" spans="1:6" x14ac:dyDescent="0.2">
      <c r="A2" s="3">
        <v>-73099</v>
      </c>
      <c r="B2" s="5">
        <v>44214.553249999997</v>
      </c>
      <c r="C2" s="5">
        <v>1.7361000000000001E-4</v>
      </c>
      <c r="E2" s="6">
        <f>2400000+B2</f>
        <v>2444214.5532499999</v>
      </c>
      <c r="F2" s="6">
        <f>C2</f>
        <v>1.7361000000000001E-4</v>
      </c>
    </row>
    <row r="3" spans="1:6" x14ac:dyDescent="0.2">
      <c r="A3" s="3">
        <v>-73098</v>
      </c>
      <c r="B3" s="5">
        <v>44214.615619999997</v>
      </c>
      <c r="C3" s="5">
        <v>1.7361000000000001E-4</v>
      </c>
      <c r="E3" s="6">
        <f t="shared" ref="E3:E35" si="0">2400000+B3</f>
        <v>2444214.6156199998</v>
      </c>
      <c r="F3" s="6">
        <f t="shared" ref="F3:F35" si="1">C3</f>
        <v>1.7361000000000001E-4</v>
      </c>
    </row>
    <row r="4" spans="1:6" x14ac:dyDescent="0.2">
      <c r="A4" s="3">
        <v>-73097</v>
      </c>
      <c r="B4" s="5">
        <v>44214.67798</v>
      </c>
      <c r="C4" s="5">
        <v>1.7361000000000001E-4</v>
      </c>
      <c r="E4" s="6">
        <f t="shared" si="0"/>
        <v>2444214.6779800002</v>
      </c>
      <c r="F4" s="6">
        <f t="shared" si="1"/>
        <v>1.7361000000000001E-4</v>
      </c>
    </row>
    <row r="5" spans="1:6" x14ac:dyDescent="0.2">
      <c r="A5" s="3">
        <v>-61017</v>
      </c>
      <c r="B5" s="5">
        <v>44968.023090000002</v>
      </c>
      <c r="C5" s="5">
        <v>1.15741E-3</v>
      </c>
      <c r="E5" s="6">
        <f t="shared" si="0"/>
        <v>2444968.0230899998</v>
      </c>
      <c r="F5" s="6">
        <f t="shared" si="1"/>
        <v>1.15741E-3</v>
      </c>
    </row>
    <row r="6" spans="1:6" x14ac:dyDescent="0.2">
      <c r="A6" s="3">
        <v>-61002</v>
      </c>
      <c r="B6" s="5">
        <v>44968.957119999999</v>
      </c>
      <c r="C6" s="5">
        <v>1.15741E-3</v>
      </c>
      <c r="E6" s="6">
        <f t="shared" si="0"/>
        <v>2444968.9571199999</v>
      </c>
      <c r="F6" s="6">
        <f t="shared" si="1"/>
        <v>1.15741E-3</v>
      </c>
    </row>
    <row r="7" spans="1:6" x14ac:dyDescent="0.2">
      <c r="A7" s="3">
        <v>-61001</v>
      </c>
      <c r="B7" s="5">
        <v>44969.019619999999</v>
      </c>
      <c r="C7" s="5">
        <v>1.15741E-3</v>
      </c>
      <c r="E7" s="6">
        <f t="shared" si="0"/>
        <v>2444969.0196199999</v>
      </c>
      <c r="F7" s="6">
        <f t="shared" si="1"/>
        <v>1.15741E-3</v>
      </c>
    </row>
    <row r="8" spans="1:6" x14ac:dyDescent="0.2">
      <c r="A8" s="3">
        <v>-60841</v>
      </c>
      <c r="B8" s="5">
        <v>44978.99755</v>
      </c>
      <c r="C8" s="5">
        <v>1.15741E-3</v>
      </c>
      <c r="E8" s="6">
        <f t="shared" si="0"/>
        <v>2444978.99755</v>
      </c>
      <c r="F8" s="6">
        <f t="shared" si="1"/>
        <v>1.15741E-3</v>
      </c>
    </row>
    <row r="9" spans="1:6" x14ac:dyDescent="0.2">
      <c r="A9" s="3">
        <v>-60602</v>
      </c>
      <c r="B9" s="5">
        <v>44993.900780000004</v>
      </c>
      <c r="C9" s="5">
        <v>6.9444000000000005E-4</v>
      </c>
      <c r="E9" s="6">
        <f t="shared" si="0"/>
        <v>2444993.9007799998</v>
      </c>
      <c r="F9" s="6">
        <f t="shared" si="1"/>
        <v>6.9444000000000005E-4</v>
      </c>
    </row>
    <row r="10" spans="1:6" x14ac:dyDescent="0.2">
      <c r="A10" s="3">
        <v>-60601</v>
      </c>
      <c r="B10" s="5">
        <v>44993.963280000004</v>
      </c>
      <c r="C10" s="5">
        <v>6.9444000000000005E-4</v>
      </c>
      <c r="E10" s="6">
        <f t="shared" si="0"/>
        <v>2444993.9632799998</v>
      </c>
      <c r="F10" s="6">
        <f t="shared" si="1"/>
        <v>6.9444000000000005E-4</v>
      </c>
    </row>
    <row r="11" spans="1:6" x14ac:dyDescent="0.2">
      <c r="A11" s="3">
        <v>-60600</v>
      </c>
      <c r="B11" s="5">
        <v>44994.026420000002</v>
      </c>
      <c r="C11" s="5">
        <v>6.9444000000000005E-4</v>
      </c>
      <c r="E11" s="6">
        <f t="shared" si="0"/>
        <v>2444994.02642</v>
      </c>
      <c r="F11" s="6">
        <f t="shared" si="1"/>
        <v>6.9444000000000005E-4</v>
      </c>
    </row>
    <row r="12" spans="1:6" x14ac:dyDescent="0.2">
      <c r="A12" s="3">
        <v>-60169</v>
      </c>
      <c r="B12" s="5">
        <v>45020.905129999999</v>
      </c>
      <c r="C12" s="5">
        <v>2.3148E-4</v>
      </c>
      <c r="E12" s="6">
        <f t="shared" si="0"/>
        <v>2445020.9051299999</v>
      </c>
      <c r="F12" s="6">
        <f t="shared" si="1"/>
        <v>2.3148E-4</v>
      </c>
    </row>
    <row r="13" spans="1:6" x14ac:dyDescent="0.2">
      <c r="A13" s="3">
        <v>-60153</v>
      </c>
      <c r="B13" s="5">
        <v>45021.90292</v>
      </c>
      <c r="C13" s="5">
        <v>2.3148E-4</v>
      </c>
      <c r="E13" s="6">
        <f t="shared" si="0"/>
        <v>2445021.9029199998</v>
      </c>
      <c r="F13" s="6">
        <f t="shared" si="1"/>
        <v>2.3148E-4</v>
      </c>
    </row>
    <row r="14" spans="1:6" x14ac:dyDescent="0.2">
      <c r="A14" s="3">
        <v>-60106</v>
      </c>
      <c r="B14" s="5">
        <v>45024.833859999999</v>
      </c>
      <c r="C14" s="5">
        <v>6.9444000000000005E-4</v>
      </c>
      <c r="E14" s="6">
        <f t="shared" si="0"/>
        <v>2445024.8338600001</v>
      </c>
      <c r="F14" s="6">
        <f t="shared" si="1"/>
        <v>6.9444000000000005E-4</v>
      </c>
    </row>
    <row r="15" spans="1:6" x14ac:dyDescent="0.2">
      <c r="A15" s="3">
        <v>-48767</v>
      </c>
      <c r="B15" s="5">
        <v>45731.966399999998</v>
      </c>
      <c r="C15" s="5">
        <v>3.4722000000000003E-4</v>
      </c>
      <c r="E15" s="6">
        <f t="shared" si="0"/>
        <v>2445731.9663999998</v>
      </c>
      <c r="F15" s="6">
        <f t="shared" si="1"/>
        <v>3.4722000000000003E-4</v>
      </c>
    </row>
    <row r="16" spans="1:6" x14ac:dyDescent="0.2">
      <c r="A16" s="3">
        <v>-48256</v>
      </c>
      <c r="B16" s="5">
        <v>45763.833729999998</v>
      </c>
      <c r="C16" s="5">
        <v>5.787E-5</v>
      </c>
      <c r="E16" s="6">
        <f t="shared" si="0"/>
        <v>2445763.8337300001</v>
      </c>
      <c r="F16" s="6">
        <f t="shared" si="1"/>
        <v>5.787E-5</v>
      </c>
    </row>
    <row r="17" spans="1:6" x14ac:dyDescent="0.2">
      <c r="A17" s="3">
        <v>-46796</v>
      </c>
      <c r="B17" s="5">
        <v>45854.882799999999</v>
      </c>
      <c r="C17" s="5">
        <v>1.15741E-3</v>
      </c>
      <c r="E17" s="6">
        <f t="shared" si="0"/>
        <v>2445854.8827999998</v>
      </c>
      <c r="F17" s="6">
        <f t="shared" si="1"/>
        <v>1.15741E-3</v>
      </c>
    </row>
    <row r="18" spans="1:6" x14ac:dyDescent="0.2">
      <c r="A18" s="3">
        <v>-43588</v>
      </c>
      <c r="B18" s="5">
        <v>46054.942309999999</v>
      </c>
      <c r="C18" s="5">
        <v>1.15741E-3</v>
      </c>
      <c r="E18" s="6">
        <f t="shared" si="0"/>
        <v>2446054.9423099998</v>
      </c>
      <c r="F18" s="6">
        <f t="shared" si="1"/>
        <v>1.15741E-3</v>
      </c>
    </row>
    <row r="19" spans="1:6" x14ac:dyDescent="0.2">
      <c r="A19" s="3">
        <v>-43075</v>
      </c>
      <c r="B19" s="5">
        <v>46086.935649999999</v>
      </c>
      <c r="C19" s="5">
        <v>3.472E-5</v>
      </c>
      <c r="E19" s="6">
        <f t="shared" si="0"/>
        <v>2446086.9356499999</v>
      </c>
      <c r="F19" s="6">
        <f t="shared" si="1"/>
        <v>3.472E-5</v>
      </c>
    </row>
    <row r="20" spans="1:6" x14ac:dyDescent="0.2">
      <c r="A20" s="3">
        <v>-43074</v>
      </c>
      <c r="B20" s="5">
        <v>46086.997960000001</v>
      </c>
      <c r="C20" s="5">
        <v>3.472E-5</v>
      </c>
      <c r="E20" s="6">
        <f t="shared" si="0"/>
        <v>2446086.9979599998</v>
      </c>
      <c r="F20" s="6">
        <f t="shared" si="1"/>
        <v>3.472E-5</v>
      </c>
    </row>
    <row r="21" spans="1:6" x14ac:dyDescent="0.2">
      <c r="A21" s="3">
        <v>-3410</v>
      </c>
      <c r="B21" s="5">
        <v>48560.557800000002</v>
      </c>
      <c r="C21" s="5">
        <v>4.6300000000000001E-5</v>
      </c>
      <c r="E21" s="6">
        <f t="shared" si="0"/>
        <v>2448560.5578000001</v>
      </c>
      <c r="F21" s="6">
        <f t="shared" si="1"/>
        <v>4.6300000000000001E-5</v>
      </c>
    </row>
    <row r="22" spans="1:6" x14ac:dyDescent="0.2">
      <c r="A22" s="3">
        <v>0</v>
      </c>
      <c r="B22" s="5">
        <v>48773.215089999998</v>
      </c>
      <c r="C22" s="7">
        <v>5.787E-5</v>
      </c>
      <c r="E22" s="6">
        <f t="shared" si="0"/>
        <v>2448773.2150900001</v>
      </c>
      <c r="F22" s="6">
        <f t="shared" si="1"/>
        <v>5.787E-5</v>
      </c>
    </row>
    <row r="23" spans="1:6" x14ac:dyDescent="0.2">
      <c r="A23" s="3">
        <v>16</v>
      </c>
      <c r="B23" s="5">
        <v>48774.212930000002</v>
      </c>
      <c r="C23" s="5">
        <v>5.787E-5</v>
      </c>
      <c r="E23" s="6">
        <f t="shared" si="0"/>
        <v>2448774.2129299999</v>
      </c>
      <c r="F23" s="6">
        <f t="shared" si="1"/>
        <v>5.787E-5</v>
      </c>
    </row>
    <row r="24" spans="1:6" x14ac:dyDescent="0.2">
      <c r="A24" s="3">
        <v>5848</v>
      </c>
      <c r="B24" s="5">
        <v>49137.912940000002</v>
      </c>
      <c r="C24" s="5">
        <v>5.787E-5</v>
      </c>
      <c r="E24" s="6">
        <f t="shared" si="0"/>
        <v>2449137.9129400002</v>
      </c>
      <c r="F24" s="6">
        <f t="shared" si="1"/>
        <v>5.787E-5</v>
      </c>
    </row>
    <row r="25" spans="1:6" x14ac:dyDescent="0.2">
      <c r="A25" s="3">
        <v>5945</v>
      </c>
      <c r="B25" s="5">
        <v>49143.962140000003</v>
      </c>
      <c r="C25" s="5">
        <v>5.787E-5</v>
      </c>
      <c r="E25" s="6">
        <f t="shared" si="0"/>
        <v>2449143.96214</v>
      </c>
      <c r="F25" s="6">
        <f t="shared" si="1"/>
        <v>5.787E-5</v>
      </c>
    </row>
    <row r="26" spans="1:6" x14ac:dyDescent="0.2">
      <c r="A26" s="3">
        <v>5946</v>
      </c>
      <c r="B26" s="5">
        <v>49144.024380000003</v>
      </c>
      <c r="C26" s="5">
        <v>5.787E-5</v>
      </c>
      <c r="E26" s="6">
        <f t="shared" si="0"/>
        <v>2449144.0243799998</v>
      </c>
      <c r="F26" s="6">
        <f t="shared" si="1"/>
        <v>5.787E-5</v>
      </c>
    </row>
    <row r="27" spans="1:6" x14ac:dyDescent="0.2">
      <c r="A27" s="3">
        <v>5947</v>
      </c>
      <c r="B27" s="5">
        <v>49144.086889999999</v>
      </c>
      <c r="C27" s="5">
        <v>5.787E-5</v>
      </c>
      <c r="E27" s="6">
        <f t="shared" si="0"/>
        <v>2449144.0868899999</v>
      </c>
      <c r="F27" s="6">
        <f t="shared" si="1"/>
        <v>5.787E-5</v>
      </c>
    </row>
    <row r="28" spans="1:6" x14ac:dyDescent="0.2">
      <c r="A28" s="3">
        <v>5961</v>
      </c>
      <c r="B28" s="5">
        <v>49144.960050000002</v>
      </c>
      <c r="C28" s="5">
        <v>5.787E-5</v>
      </c>
      <c r="E28" s="6">
        <f t="shared" si="0"/>
        <v>2449144.9600499999</v>
      </c>
      <c r="F28" s="6">
        <f t="shared" si="1"/>
        <v>5.787E-5</v>
      </c>
    </row>
    <row r="29" spans="1:6" x14ac:dyDescent="0.2">
      <c r="A29" s="3">
        <v>5962</v>
      </c>
      <c r="B29" s="5">
        <v>49145.022349999999</v>
      </c>
      <c r="C29" s="5">
        <v>5.787E-5</v>
      </c>
      <c r="E29" s="6">
        <f t="shared" si="0"/>
        <v>2449145.0223500002</v>
      </c>
      <c r="F29" s="6">
        <f t="shared" si="1"/>
        <v>5.787E-5</v>
      </c>
    </row>
    <row r="30" spans="1:6" x14ac:dyDescent="0.2">
      <c r="A30" s="3">
        <v>5963</v>
      </c>
      <c r="B30" s="5">
        <v>49145.084540000003</v>
      </c>
      <c r="C30" s="5">
        <v>5.787E-5</v>
      </c>
      <c r="E30" s="6">
        <f t="shared" si="0"/>
        <v>2449145.0845400002</v>
      </c>
      <c r="F30" s="6">
        <f t="shared" si="1"/>
        <v>5.787E-5</v>
      </c>
    </row>
    <row r="31" spans="1:6" x14ac:dyDescent="0.2">
      <c r="A31" s="3">
        <v>5964</v>
      </c>
      <c r="B31" s="5">
        <v>49145.147109999998</v>
      </c>
      <c r="C31" s="5">
        <v>5.787E-5</v>
      </c>
      <c r="E31" s="6">
        <f t="shared" si="0"/>
        <v>2449145.1471099998</v>
      </c>
      <c r="F31" s="6">
        <f t="shared" si="1"/>
        <v>5.787E-5</v>
      </c>
    </row>
    <row r="32" spans="1:6" x14ac:dyDescent="0.2">
      <c r="A32" s="3">
        <v>49670</v>
      </c>
      <c r="B32" s="5">
        <v>51870.776879999998</v>
      </c>
      <c r="C32" s="5">
        <v>5.787E-5</v>
      </c>
      <c r="E32" s="6">
        <f t="shared" si="0"/>
        <v>2451870.7768799998</v>
      </c>
      <c r="F32" s="6">
        <f t="shared" si="1"/>
        <v>5.787E-5</v>
      </c>
    </row>
    <row r="33" spans="1:6" x14ac:dyDescent="0.2">
      <c r="A33" s="3">
        <v>49672</v>
      </c>
      <c r="B33" s="5">
        <v>51870.90163</v>
      </c>
      <c r="C33" s="5">
        <v>5.787E-5</v>
      </c>
      <c r="E33" s="6">
        <f t="shared" si="0"/>
        <v>2451870.9016300002</v>
      </c>
      <c r="F33" s="6">
        <f t="shared" si="1"/>
        <v>5.787E-5</v>
      </c>
    </row>
    <row r="34" spans="1:6" x14ac:dyDescent="0.2">
      <c r="A34" s="3">
        <v>56307</v>
      </c>
      <c r="B34" s="5">
        <v>52284.678997000003</v>
      </c>
      <c r="C34" s="5">
        <v>1.1E-5</v>
      </c>
      <c r="E34" s="6">
        <f t="shared" si="0"/>
        <v>2452284.6789970002</v>
      </c>
      <c r="F34" s="6">
        <f t="shared" si="1"/>
        <v>1.1E-5</v>
      </c>
    </row>
    <row r="35" spans="1:6" x14ac:dyDescent="0.2">
      <c r="A35" s="3">
        <v>56308</v>
      </c>
      <c r="B35" s="5">
        <v>52284.741363000001</v>
      </c>
      <c r="C35" s="5">
        <v>1.7E-5</v>
      </c>
      <c r="E35" s="6">
        <f t="shared" si="0"/>
        <v>2452284.7413630001</v>
      </c>
      <c r="F35" s="6">
        <f t="shared" si="1"/>
        <v>1.7E-5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5D767-257E-E948-8216-FDA1226EB7F3}">
  <dimension ref="A1:F55"/>
  <sheetViews>
    <sheetView workbookViewId="0">
      <selection activeCell="E2" sqref="E2:F55"/>
    </sheetView>
  </sheetViews>
  <sheetFormatPr baseColWidth="10" defaultRowHeight="16" x14ac:dyDescent="0.2"/>
  <cols>
    <col min="1" max="1" width="10.83203125" style="3"/>
    <col min="2" max="2" width="14" style="5" bestFit="1" customWidth="1"/>
    <col min="3" max="3" width="11.33203125" style="5" bestFit="1" customWidth="1"/>
    <col min="5" max="5" width="16.5" bestFit="1" customWidth="1"/>
  </cols>
  <sheetData>
    <row r="1" spans="1:6" x14ac:dyDescent="0.2">
      <c r="A1" s="3" t="s">
        <v>3</v>
      </c>
      <c r="B1" s="3" t="s">
        <v>4</v>
      </c>
      <c r="C1" s="3" t="s">
        <v>5</v>
      </c>
      <c r="E1" s="3" t="s">
        <v>6</v>
      </c>
      <c r="F1" s="3" t="s">
        <v>7</v>
      </c>
    </row>
    <row r="2" spans="1:6" x14ac:dyDescent="0.2">
      <c r="A2" s="3">
        <v>98482</v>
      </c>
      <c r="B2" s="5">
        <v>54914.832280000002</v>
      </c>
      <c r="C2" s="5">
        <v>1.2E-5</v>
      </c>
      <c r="E2" s="6">
        <f>2400000+B2</f>
        <v>2454914.8322800002</v>
      </c>
      <c r="F2" s="6">
        <f>C2</f>
        <v>1.2E-5</v>
      </c>
    </row>
    <row r="3" spans="1:6" x14ac:dyDescent="0.2">
      <c r="A3" s="3">
        <v>98483</v>
      </c>
      <c r="B3" s="5">
        <v>54914.894662999999</v>
      </c>
      <c r="C3" s="5">
        <v>1.4E-5</v>
      </c>
      <c r="E3" s="6">
        <f t="shared" ref="E3:E34" si="0">2400000+B3</f>
        <v>2454914.894663</v>
      </c>
      <c r="F3" s="6">
        <f t="shared" ref="F3:F34" si="1">C3</f>
        <v>1.4E-5</v>
      </c>
    </row>
    <row r="4" spans="1:6" x14ac:dyDescent="0.2">
      <c r="A4" s="3">
        <v>98514</v>
      </c>
      <c r="B4" s="5">
        <v>54916.827925999998</v>
      </c>
      <c r="C4" s="5">
        <v>1.7E-5</v>
      </c>
      <c r="E4" s="6">
        <f t="shared" si="0"/>
        <v>2454916.8279260001</v>
      </c>
      <c r="F4" s="6">
        <f t="shared" si="1"/>
        <v>1.7E-5</v>
      </c>
    </row>
    <row r="5" spans="1:6" x14ac:dyDescent="0.2">
      <c r="A5" s="3">
        <v>98560</v>
      </c>
      <c r="B5" s="5">
        <v>54919.696602999997</v>
      </c>
      <c r="C5" s="5">
        <v>1.7E-5</v>
      </c>
      <c r="E5" s="6">
        <f t="shared" si="0"/>
        <v>2454919.6966030002</v>
      </c>
      <c r="F5" s="6">
        <f t="shared" si="1"/>
        <v>1.7E-5</v>
      </c>
    </row>
    <row r="6" spans="1:6" x14ac:dyDescent="0.2">
      <c r="A6" s="3">
        <v>98577</v>
      </c>
      <c r="B6" s="5">
        <v>54920.756783999997</v>
      </c>
      <c r="C6" s="5">
        <v>1.5999999999999999E-5</v>
      </c>
      <c r="E6" s="6">
        <f t="shared" si="0"/>
        <v>2454920.756784</v>
      </c>
      <c r="F6" s="6">
        <f t="shared" si="1"/>
        <v>1.5999999999999999E-5</v>
      </c>
    </row>
    <row r="7" spans="1:6" x14ac:dyDescent="0.2">
      <c r="A7" s="3">
        <v>98607</v>
      </c>
      <c r="B7" s="5">
        <v>54922.627668000001</v>
      </c>
      <c r="C7" s="5">
        <v>1.5999999999999999E-5</v>
      </c>
      <c r="E7" s="6">
        <f t="shared" si="0"/>
        <v>2454922.6276679998</v>
      </c>
      <c r="F7" s="6">
        <f t="shared" si="1"/>
        <v>1.5999999999999999E-5</v>
      </c>
    </row>
    <row r="8" spans="1:6" x14ac:dyDescent="0.2">
      <c r="A8" s="3">
        <v>98608</v>
      </c>
      <c r="B8" s="5">
        <v>54922.690017000001</v>
      </c>
      <c r="C8" s="5">
        <v>1.0000000000000001E-5</v>
      </c>
      <c r="E8" s="6">
        <f t="shared" si="0"/>
        <v>2454922.6900169998</v>
      </c>
      <c r="F8" s="6">
        <f t="shared" si="1"/>
        <v>1.0000000000000001E-5</v>
      </c>
    </row>
    <row r="9" spans="1:6" x14ac:dyDescent="0.2">
      <c r="A9" s="3">
        <v>98609</v>
      </c>
      <c r="B9" s="5">
        <v>54922.752365</v>
      </c>
      <c r="C9" s="5">
        <v>1.0000000000000001E-5</v>
      </c>
      <c r="E9" s="6">
        <f t="shared" si="0"/>
        <v>2454922.7523650001</v>
      </c>
      <c r="F9" s="6">
        <f t="shared" si="1"/>
        <v>1.0000000000000001E-5</v>
      </c>
    </row>
    <row r="10" spans="1:6" x14ac:dyDescent="0.2">
      <c r="A10" s="3">
        <v>98610</v>
      </c>
      <c r="B10" s="5">
        <v>54922.814726999997</v>
      </c>
      <c r="C10" s="5">
        <v>1.1E-5</v>
      </c>
      <c r="E10" s="6">
        <f t="shared" si="0"/>
        <v>2454922.814727</v>
      </c>
      <c r="F10" s="6">
        <f t="shared" si="1"/>
        <v>1.1E-5</v>
      </c>
    </row>
    <row r="11" spans="1:6" x14ac:dyDescent="0.2">
      <c r="A11" s="3">
        <v>98850</v>
      </c>
      <c r="B11" s="5">
        <v>54937.781831</v>
      </c>
      <c r="C11" s="5">
        <v>1.5999999999999999E-5</v>
      </c>
      <c r="E11" s="6">
        <f t="shared" si="0"/>
        <v>2454937.781831</v>
      </c>
      <c r="F11" s="6">
        <f t="shared" si="1"/>
        <v>1.5999999999999999E-5</v>
      </c>
    </row>
    <row r="12" spans="1:6" x14ac:dyDescent="0.2">
      <c r="A12" s="3">
        <v>98851</v>
      </c>
      <c r="B12" s="5">
        <v>54937.844194999998</v>
      </c>
      <c r="C12" s="5">
        <v>1.2E-5</v>
      </c>
      <c r="E12" s="6">
        <f t="shared" si="0"/>
        <v>2454937.8441949999</v>
      </c>
      <c r="F12" s="6">
        <f t="shared" si="1"/>
        <v>1.2E-5</v>
      </c>
    </row>
    <row r="13" spans="1:6" x14ac:dyDescent="0.2">
      <c r="A13" s="3">
        <v>98865</v>
      </c>
      <c r="B13" s="5">
        <v>54938.717284999999</v>
      </c>
      <c r="C13" s="5">
        <v>1.5E-5</v>
      </c>
      <c r="E13" s="6">
        <f t="shared" si="0"/>
        <v>2454938.7172849998</v>
      </c>
      <c r="F13" s="6">
        <f t="shared" si="1"/>
        <v>1.5E-5</v>
      </c>
    </row>
    <row r="14" spans="1:6" x14ac:dyDescent="0.2">
      <c r="A14" s="3">
        <v>98866</v>
      </c>
      <c r="B14" s="5">
        <v>54938.779610999998</v>
      </c>
      <c r="C14" s="5">
        <v>1.0000000000000001E-5</v>
      </c>
      <c r="E14" s="6">
        <f t="shared" si="0"/>
        <v>2454938.7796109999</v>
      </c>
      <c r="F14" s="6">
        <f t="shared" si="1"/>
        <v>1.0000000000000001E-5</v>
      </c>
    </row>
    <row r="15" spans="1:6" x14ac:dyDescent="0.2">
      <c r="A15" s="3">
        <v>98896</v>
      </c>
      <c r="B15" s="5">
        <v>54940.650506999998</v>
      </c>
      <c r="C15" s="5">
        <v>2.6999999999999999E-5</v>
      </c>
      <c r="E15" s="6">
        <f t="shared" si="0"/>
        <v>2454940.6505069998</v>
      </c>
      <c r="F15" s="6">
        <f t="shared" si="1"/>
        <v>2.6999999999999999E-5</v>
      </c>
    </row>
    <row r="16" spans="1:6" x14ac:dyDescent="0.2">
      <c r="A16" s="3">
        <v>98897</v>
      </c>
      <c r="B16" s="5">
        <v>54940.712869000003</v>
      </c>
      <c r="C16" s="5">
        <v>1.1E-5</v>
      </c>
      <c r="E16" s="6">
        <f t="shared" si="0"/>
        <v>2454940.7128690002</v>
      </c>
      <c r="F16" s="6">
        <f t="shared" si="1"/>
        <v>1.1E-5</v>
      </c>
    </row>
    <row r="17" spans="1:6" x14ac:dyDescent="0.2">
      <c r="A17" s="3">
        <v>98898</v>
      </c>
      <c r="B17" s="5">
        <v>54940.775242999996</v>
      </c>
      <c r="C17" s="5">
        <v>2.8E-5</v>
      </c>
      <c r="E17" s="6">
        <f t="shared" si="0"/>
        <v>2454940.7752430001</v>
      </c>
      <c r="F17" s="6">
        <f t="shared" si="1"/>
        <v>2.8E-5</v>
      </c>
    </row>
    <row r="18" spans="1:6" x14ac:dyDescent="0.2">
      <c r="A18" s="3">
        <v>98899</v>
      </c>
      <c r="B18" s="5">
        <v>54940.837636999997</v>
      </c>
      <c r="C18" s="5">
        <v>2.4000000000000001E-5</v>
      </c>
      <c r="E18" s="6">
        <f t="shared" si="0"/>
        <v>2454940.8376369998</v>
      </c>
      <c r="F18" s="6">
        <f t="shared" si="1"/>
        <v>2.4000000000000001E-5</v>
      </c>
    </row>
    <row r="19" spans="1:6" x14ac:dyDescent="0.2">
      <c r="A19" s="3">
        <v>98914</v>
      </c>
      <c r="B19" s="5">
        <v>54941.773045000002</v>
      </c>
      <c r="C19" s="5">
        <v>1.4E-5</v>
      </c>
      <c r="E19" s="6">
        <f t="shared" si="0"/>
        <v>2454941.7730450002</v>
      </c>
      <c r="F19" s="6">
        <f t="shared" si="1"/>
        <v>1.4E-5</v>
      </c>
    </row>
    <row r="20" spans="1:6" x14ac:dyDescent="0.2">
      <c r="A20" s="3">
        <v>98915</v>
      </c>
      <c r="B20" s="5">
        <v>54941.835407999999</v>
      </c>
      <c r="C20" s="5">
        <v>2.5000000000000001E-5</v>
      </c>
      <c r="E20" s="6">
        <f t="shared" si="0"/>
        <v>2454941.8354079998</v>
      </c>
      <c r="F20" s="6">
        <f t="shared" si="1"/>
        <v>2.5000000000000001E-5</v>
      </c>
    </row>
    <row r="21" spans="1:6" x14ac:dyDescent="0.2">
      <c r="A21" s="3">
        <v>98928</v>
      </c>
      <c r="B21" s="5">
        <v>54942.646121999998</v>
      </c>
      <c r="C21" s="5">
        <v>1.1E-5</v>
      </c>
      <c r="E21" s="6">
        <f t="shared" si="0"/>
        <v>2454942.6461220002</v>
      </c>
      <c r="F21" s="6">
        <f t="shared" si="1"/>
        <v>1.1E-5</v>
      </c>
    </row>
    <row r="22" spans="1:6" x14ac:dyDescent="0.2">
      <c r="A22" s="3">
        <v>98930</v>
      </c>
      <c r="B22" s="5">
        <v>54942.770852000001</v>
      </c>
      <c r="C22" s="5">
        <v>1.2E-5</v>
      </c>
      <c r="E22" s="6">
        <f t="shared" si="0"/>
        <v>2454942.770852</v>
      </c>
      <c r="F22" s="6">
        <f t="shared" si="1"/>
        <v>1.2E-5</v>
      </c>
    </row>
    <row r="23" spans="1:6" x14ac:dyDescent="0.2">
      <c r="A23" s="3">
        <v>98931</v>
      </c>
      <c r="B23" s="5">
        <v>54942.833221000001</v>
      </c>
      <c r="C23" s="5">
        <v>1.2E-5</v>
      </c>
      <c r="E23" s="6">
        <f t="shared" si="0"/>
        <v>2454942.8332210002</v>
      </c>
      <c r="F23" s="6">
        <f t="shared" si="1"/>
        <v>1.2E-5</v>
      </c>
    </row>
    <row r="24" spans="1:6" x14ac:dyDescent="0.2">
      <c r="A24" s="3">
        <v>98932</v>
      </c>
      <c r="B24" s="5">
        <v>54942.895591</v>
      </c>
      <c r="C24" s="5">
        <v>3.1999999999999999E-5</v>
      </c>
      <c r="E24" s="6">
        <f t="shared" si="0"/>
        <v>2454942.8955910001</v>
      </c>
      <c r="F24" s="6">
        <f t="shared" si="1"/>
        <v>3.1999999999999999E-5</v>
      </c>
    </row>
    <row r="25" spans="1:6" x14ac:dyDescent="0.2">
      <c r="A25" s="3">
        <v>98945</v>
      </c>
      <c r="B25" s="5">
        <v>54943.706303999999</v>
      </c>
      <c r="C25" s="5">
        <v>1.0000000000000001E-5</v>
      </c>
      <c r="E25" s="6">
        <f t="shared" si="0"/>
        <v>2454943.7063040002</v>
      </c>
      <c r="F25" s="6">
        <f t="shared" si="1"/>
        <v>1.0000000000000001E-5</v>
      </c>
    </row>
    <row r="26" spans="1:6" x14ac:dyDescent="0.2">
      <c r="A26" s="3">
        <v>98946</v>
      </c>
      <c r="B26" s="5">
        <v>54943.768652999999</v>
      </c>
      <c r="C26" s="5">
        <v>1.2E-5</v>
      </c>
      <c r="E26" s="6">
        <f t="shared" si="0"/>
        <v>2454943.7686529998</v>
      </c>
      <c r="F26" s="6">
        <f t="shared" si="1"/>
        <v>1.2E-5</v>
      </c>
    </row>
    <row r="27" spans="1:6" x14ac:dyDescent="0.2">
      <c r="A27" s="3">
        <v>98947</v>
      </c>
      <c r="B27" s="5">
        <v>54943.831008000001</v>
      </c>
      <c r="C27" s="5">
        <v>1.7E-5</v>
      </c>
      <c r="E27" s="6">
        <f t="shared" si="0"/>
        <v>2454943.8310079998</v>
      </c>
      <c r="F27" s="6">
        <f t="shared" si="1"/>
        <v>1.7E-5</v>
      </c>
    </row>
    <row r="28" spans="1:6" x14ac:dyDescent="0.2">
      <c r="A28" s="3">
        <v>99377</v>
      </c>
      <c r="B28" s="5">
        <v>54970.647033000001</v>
      </c>
      <c r="C28" s="5">
        <v>4.1E-5</v>
      </c>
      <c r="E28" s="6">
        <f t="shared" si="0"/>
        <v>2454970.6470329999</v>
      </c>
      <c r="F28" s="6">
        <f t="shared" si="1"/>
        <v>4.1E-5</v>
      </c>
    </row>
    <row r="29" spans="1:6" x14ac:dyDescent="0.2">
      <c r="A29" s="3">
        <v>99378</v>
      </c>
      <c r="B29" s="5">
        <v>54970.709413999997</v>
      </c>
      <c r="C29" s="5">
        <v>4.1999999999999998E-5</v>
      </c>
      <c r="E29" s="6">
        <f t="shared" si="0"/>
        <v>2454970.7094140002</v>
      </c>
      <c r="F29" s="6">
        <f t="shared" si="1"/>
        <v>4.1999999999999998E-5</v>
      </c>
    </row>
    <row r="30" spans="1:6" x14ac:dyDescent="0.2">
      <c r="A30" s="3">
        <v>99746</v>
      </c>
      <c r="B30" s="5">
        <v>54993.658925999996</v>
      </c>
      <c r="C30" s="5">
        <v>1.5E-5</v>
      </c>
      <c r="E30" s="6">
        <f t="shared" si="0"/>
        <v>2454993.6589259999</v>
      </c>
      <c r="F30" s="6">
        <f t="shared" si="1"/>
        <v>1.5E-5</v>
      </c>
    </row>
    <row r="31" spans="1:6" x14ac:dyDescent="0.2">
      <c r="A31" s="3">
        <v>99826</v>
      </c>
      <c r="B31" s="5">
        <v>54998.647982000002</v>
      </c>
      <c r="C31" s="5">
        <v>2.3E-5</v>
      </c>
      <c r="E31" s="6">
        <f t="shared" si="0"/>
        <v>2454998.6479819999</v>
      </c>
      <c r="F31" s="6">
        <f t="shared" si="1"/>
        <v>2.3E-5</v>
      </c>
    </row>
    <row r="32" spans="1:6" x14ac:dyDescent="0.2">
      <c r="A32" s="3">
        <v>99938</v>
      </c>
      <c r="B32" s="5">
        <v>55005.632600999998</v>
      </c>
      <c r="C32" s="5">
        <v>2.5999999999999998E-5</v>
      </c>
      <c r="E32" s="6">
        <f t="shared" si="0"/>
        <v>2455005.6326009999</v>
      </c>
      <c r="F32" s="6">
        <f t="shared" si="1"/>
        <v>2.5999999999999998E-5</v>
      </c>
    </row>
    <row r="33" spans="1:6" x14ac:dyDescent="0.2">
      <c r="A33" s="3">
        <v>102028</v>
      </c>
      <c r="B33" s="5">
        <v>55135.970975999997</v>
      </c>
      <c r="C33" s="5">
        <v>2.3E-5</v>
      </c>
      <c r="E33" s="6">
        <f t="shared" si="0"/>
        <v>2455135.9709760002</v>
      </c>
      <c r="F33" s="6">
        <f t="shared" si="1"/>
        <v>2.3E-5</v>
      </c>
    </row>
    <row r="34" spans="1:6" x14ac:dyDescent="0.2">
      <c r="A34" s="3">
        <v>102364</v>
      </c>
      <c r="B34" s="5">
        <v>55156.924899999998</v>
      </c>
      <c r="C34" s="5">
        <v>2.3E-5</v>
      </c>
      <c r="E34" s="6">
        <f t="shared" si="0"/>
        <v>2455156.9249</v>
      </c>
      <c r="F34" s="6">
        <f t="shared" si="1"/>
        <v>2.3E-5</v>
      </c>
    </row>
    <row r="35" spans="1:6" x14ac:dyDescent="0.2">
      <c r="A35" s="3">
        <v>102365</v>
      </c>
      <c r="B35" s="5">
        <v>55156.987244000004</v>
      </c>
      <c r="C35" s="5">
        <v>2.0000000000000002E-5</v>
      </c>
      <c r="E35" s="6">
        <f>2400000+B35</f>
        <v>2455156.9872440002</v>
      </c>
      <c r="F35" s="6">
        <f>C35</f>
        <v>2.0000000000000002E-5</v>
      </c>
    </row>
    <row r="36" spans="1:6" x14ac:dyDescent="0.2">
      <c r="A36" s="3">
        <v>102380</v>
      </c>
      <c r="B36" s="5">
        <v>55157.922707999998</v>
      </c>
      <c r="C36" s="5">
        <v>2.8E-5</v>
      </c>
      <c r="E36" s="6">
        <f t="shared" ref="E36:E55" si="2">2400000+B36</f>
        <v>2455157.9227080001</v>
      </c>
      <c r="F36" s="6">
        <f t="shared" ref="F36:F55" si="3">C36</f>
        <v>2.8E-5</v>
      </c>
    </row>
    <row r="37" spans="1:6" x14ac:dyDescent="0.2">
      <c r="A37" s="3">
        <v>102397</v>
      </c>
      <c r="B37" s="5">
        <v>55158.982864999998</v>
      </c>
      <c r="C37" s="5">
        <v>2.4000000000000001E-5</v>
      </c>
      <c r="E37" s="6">
        <f t="shared" si="2"/>
        <v>2455158.9828650001</v>
      </c>
      <c r="F37" s="6">
        <f t="shared" si="3"/>
        <v>2.4000000000000001E-5</v>
      </c>
    </row>
    <row r="38" spans="1:6" x14ac:dyDescent="0.2">
      <c r="A38" s="3">
        <v>102428</v>
      </c>
      <c r="B38" s="5">
        <v>55160.916106999997</v>
      </c>
      <c r="C38" s="5">
        <v>1.8E-5</v>
      </c>
      <c r="E38" s="6">
        <f t="shared" si="2"/>
        <v>2455160.9161069999</v>
      </c>
      <c r="F38" s="6">
        <f t="shared" si="3"/>
        <v>1.8E-5</v>
      </c>
    </row>
    <row r="39" spans="1:6" x14ac:dyDescent="0.2">
      <c r="A39" s="3">
        <v>102429</v>
      </c>
      <c r="B39" s="5">
        <v>55160.978466</v>
      </c>
      <c r="C39" s="5">
        <v>1.5999999999999999E-5</v>
      </c>
      <c r="E39" s="6">
        <f t="shared" si="2"/>
        <v>2455160.9784659999</v>
      </c>
      <c r="F39" s="6">
        <f t="shared" si="3"/>
        <v>1.5999999999999999E-5</v>
      </c>
    </row>
    <row r="40" spans="1:6" x14ac:dyDescent="0.2">
      <c r="A40" s="3">
        <v>102444</v>
      </c>
      <c r="B40" s="5">
        <v>55161.913906000002</v>
      </c>
      <c r="C40" s="5">
        <v>2.1999999999999999E-5</v>
      </c>
      <c r="E40" s="6">
        <f t="shared" si="2"/>
        <v>2455161.9139060001</v>
      </c>
      <c r="F40" s="6">
        <f t="shared" si="3"/>
        <v>2.1999999999999999E-5</v>
      </c>
    </row>
    <row r="41" spans="1:6" x14ac:dyDescent="0.2">
      <c r="A41" s="3">
        <v>102445</v>
      </c>
      <c r="B41" s="5">
        <v>55161.976284999997</v>
      </c>
      <c r="C41" s="5">
        <v>2.6999999999999999E-5</v>
      </c>
      <c r="E41" s="6">
        <f t="shared" si="2"/>
        <v>2455161.9762849999</v>
      </c>
      <c r="F41" s="6">
        <f t="shared" si="3"/>
        <v>2.6999999999999999E-5</v>
      </c>
    </row>
    <row r="42" spans="1:6" x14ac:dyDescent="0.2">
      <c r="A42" s="3">
        <v>102460</v>
      </c>
      <c r="B42" s="5">
        <v>55162.911738000003</v>
      </c>
      <c r="C42" s="5">
        <v>3.3000000000000003E-5</v>
      </c>
      <c r="E42" s="6">
        <f t="shared" si="2"/>
        <v>2455162.9117379999</v>
      </c>
      <c r="F42" s="6">
        <f t="shared" si="3"/>
        <v>3.3000000000000003E-5</v>
      </c>
    </row>
    <row r="43" spans="1:6" x14ac:dyDescent="0.2">
      <c r="A43" s="3">
        <v>103150</v>
      </c>
      <c r="B43" s="5">
        <v>55205.942102000001</v>
      </c>
      <c r="C43" s="5">
        <v>1.4E-5</v>
      </c>
      <c r="E43" s="6">
        <f t="shared" si="2"/>
        <v>2455205.9421020001</v>
      </c>
      <c r="F43" s="6">
        <f t="shared" si="3"/>
        <v>1.4E-5</v>
      </c>
    </row>
    <row r="44" spans="1:6" x14ac:dyDescent="0.2">
      <c r="A44" s="3">
        <v>103151</v>
      </c>
      <c r="B44" s="5">
        <v>55206.004462999997</v>
      </c>
      <c r="C44" s="5">
        <v>1.4E-5</v>
      </c>
      <c r="E44" s="6">
        <f t="shared" si="2"/>
        <v>2455206.0044630002</v>
      </c>
      <c r="F44" s="6">
        <f t="shared" si="3"/>
        <v>1.4E-5</v>
      </c>
    </row>
    <row r="45" spans="1:6" x14ac:dyDescent="0.2">
      <c r="A45" s="3">
        <v>103166</v>
      </c>
      <c r="B45" s="5">
        <v>55206.939919999997</v>
      </c>
      <c r="C45" s="5">
        <v>1.2E-5</v>
      </c>
      <c r="E45" s="6">
        <f t="shared" si="2"/>
        <v>2455206.9399199998</v>
      </c>
      <c r="F45" s="6">
        <f t="shared" si="3"/>
        <v>1.2E-5</v>
      </c>
    </row>
    <row r="46" spans="1:6" x14ac:dyDescent="0.2">
      <c r="A46" s="3">
        <v>103167</v>
      </c>
      <c r="B46" s="5">
        <v>55207.002308000003</v>
      </c>
      <c r="C46" s="5">
        <v>1.5E-5</v>
      </c>
      <c r="E46" s="6">
        <f t="shared" si="2"/>
        <v>2455207.0023079999</v>
      </c>
      <c r="F46" s="6">
        <f t="shared" si="3"/>
        <v>1.5E-5</v>
      </c>
    </row>
    <row r="47" spans="1:6" x14ac:dyDescent="0.2">
      <c r="A47" s="3">
        <v>103197</v>
      </c>
      <c r="B47" s="5">
        <v>55208.873170999999</v>
      </c>
      <c r="C47" s="5">
        <v>1.5999999999999999E-5</v>
      </c>
      <c r="E47" s="6">
        <f t="shared" si="2"/>
        <v>2455208.8731709998</v>
      </c>
      <c r="F47" s="6">
        <f t="shared" si="3"/>
        <v>1.5999999999999999E-5</v>
      </c>
    </row>
    <row r="48" spans="1:6" x14ac:dyDescent="0.2">
      <c r="A48" s="3">
        <v>103213</v>
      </c>
      <c r="B48" s="5">
        <v>55209.870976999999</v>
      </c>
      <c r="C48" s="5">
        <v>9.0000000000000002E-6</v>
      </c>
      <c r="E48" s="6">
        <f t="shared" si="2"/>
        <v>2455209.8709769999</v>
      </c>
      <c r="F48" s="6">
        <f t="shared" si="3"/>
        <v>9.0000000000000002E-6</v>
      </c>
    </row>
    <row r="49" spans="1:6" x14ac:dyDescent="0.2">
      <c r="A49" s="3">
        <v>103214</v>
      </c>
      <c r="B49" s="5">
        <v>55209.933304999999</v>
      </c>
      <c r="C49" s="5">
        <v>1.8E-5</v>
      </c>
      <c r="E49" s="6">
        <f t="shared" si="2"/>
        <v>2455209.933305</v>
      </c>
      <c r="F49" s="6">
        <f t="shared" si="3"/>
        <v>1.8E-5</v>
      </c>
    </row>
    <row r="50" spans="1:6" x14ac:dyDescent="0.2">
      <c r="A50" s="3">
        <v>103215</v>
      </c>
      <c r="B50" s="5">
        <v>55209.995687000002</v>
      </c>
      <c r="C50" s="5">
        <v>1.4E-5</v>
      </c>
      <c r="E50" s="6">
        <f t="shared" si="2"/>
        <v>2455209.995687</v>
      </c>
      <c r="F50" s="6">
        <f t="shared" si="3"/>
        <v>1.4E-5</v>
      </c>
    </row>
    <row r="51" spans="1:6" x14ac:dyDescent="0.2">
      <c r="A51" s="3">
        <v>103263</v>
      </c>
      <c r="B51" s="5">
        <v>55212.989111000003</v>
      </c>
      <c r="C51" s="5">
        <v>1.9000000000000001E-5</v>
      </c>
      <c r="E51" s="6">
        <f t="shared" si="2"/>
        <v>2455212.9891110002</v>
      </c>
      <c r="F51" s="6">
        <f t="shared" si="3"/>
        <v>1.9000000000000001E-5</v>
      </c>
    </row>
    <row r="52" spans="1:6" x14ac:dyDescent="0.2">
      <c r="A52" s="3">
        <v>103775</v>
      </c>
      <c r="B52" s="5">
        <v>55244.918892000002</v>
      </c>
      <c r="C52" s="5">
        <v>1.0000000000000001E-5</v>
      </c>
      <c r="E52" s="6">
        <f t="shared" si="2"/>
        <v>2455244.9188919999</v>
      </c>
      <c r="F52" s="6">
        <f t="shared" si="3"/>
        <v>1.0000000000000001E-5</v>
      </c>
    </row>
    <row r="53" spans="1:6" x14ac:dyDescent="0.2">
      <c r="A53" s="3">
        <v>103776</v>
      </c>
      <c r="B53" s="5">
        <v>55244.981256999999</v>
      </c>
      <c r="C53" s="5">
        <v>1.8E-5</v>
      </c>
      <c r="E53" s="6">
        <f t="shared" si="2"/>
        <v>2455244.981257</v>
      </c>
      <c r="F53" s="6">
        <f t="shared" si="3"/>
        <v>1.8E-5</v>
      </c>
    </row>
    <row r="54" spans="1:6" x14ac:dyDescent="0.2">
      <c r="A54" s="3">
        <v>103808</v>
      </c>
      <c r="B54" s="5">
        <v>55246.976863999997</v>
      </c>
      <c r="C54" s="5">
        <v>1.5E-5</v>
      </c>
      <c r="E54" s="6">
        <f t="shared" si="2"/>
        <v>2455246.9768639999</v>
      </c>
      <c r="F54" s="6">
        <f t="shared" si="3"/>
        <v>1.5E-5</v>
      </c>
    </row>
    <row r="55" spans="1:6" x14ac:dyDescent="0.2">
      <c r="A55" s="3">
        <v>106096</v>
      </c>
      <c r="B55" s="5">
        <v>55389.663078999998</v>
      </c>
      <c r="C55" s="5">
        <v>2.1999999999999999E-5</v>
      </c>
      <c r="E55" s="6">
        <f t="shared" si="2"/>
        <v>2455389.6630790001</v>
      </c>
      <c r="F55" s="6">
        <f t="shared" si="3"/>
        <v>2.1999999999999999E-5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8E0CE-EA91-8149-B9D8-CFDEEDE0F831}">
  <dimension ref="A1:F26"/>
  <sheetViews>
    <sheetView workbookViewId="0">
      <selection activeCell="E2" sqref="E2:F2"/>
    </sheetView>
  </sheetViews>
  <sheetFormatPr baseColWidth="10" defaultRowHeight="16" x14ac:dyDescent="0.2"/>
  <cols>
    <col min="1" max="1" width="10.83203125" style="3"/>
    <col min="2" max="2" width="14" style="5" bestFit="1" customWidth="1"/>
    <col min="3" max="3" width="11.33203125" style="5" bestFit="1" customWidth="1"/>
    <col min="5" max="5" width="16.5" bestFit="1" customWidth="1"/>
  </cols>
  <sheetData>
    <row r="1" spans="1:6" x14ac:dyDescent="0.2">
      <c r="A1" s="3" t="s">
        <v>3</v>
      </c>
      <c r="B1" s="3" t="s">
        <v>4</v>
      </c>
      <c r="C1" s="3" t="s">
        <v>5</v>
      </c>
      <c r="E1" s="3" t="s">
        <v>6</v>
      </c>
      <c r="F1" s="3" t="s">
        <v>7</v>
      </c>
    </row>
    <row r="2" spans="1:6" x14ac:dyDescent="0.2">
      <c r="A2" s="3">
        <v>126632</v>
      </c>
      <c r="B2" s="5">
        <v>56670.346773559999</v>
      </c>
      <c r="C2" s="5">
        <v>3.2700000000000002E-5</v>
      </c>
      <c r="E2" s="6">
        <f>2400000+B2</f>
        <v>2456670.3467735602</v>
      </c>
      <c r="F2" s="6">
        <f>C2</f>
        <v>3.2700000000000002E-5</v>
      </c>
    </row>
    <row r="3" spans="1:6" x14ac:dyDescent="0.2">
      <c r="A3" s="3">
        <v>127386</v>
      </c>
      <c r="B3" s="5">
        <v>56717.368352470003</v>
      </c>
      <c r="C3" s="5">
        <v>3.26E-5</v>
      </c>
      <c r="E3" s="6">
        <f t="shared" ref="E3:E26" si="0">2400000+B3</f>
        <v>2456717.36835247</v>
      </c>
      <c r="F3" s="6">
        <f t="shared" ref="F3:F26" si="1">C3</f>
        <v>3.26E-5</v>
      </c>
    </row>
    <row r="4" spans="1:6" x14ac:dyDescent="0.2">
      <c r="A4" s="3">
        <v>127882</v>
      </c>
      <c r="B4" s="5">
        <v>56748.300367240001</v>
      </c>
      <c r="C4" s="5">
        <v>1.47E-5</v>
      </c>
      <c r="E4" s="6">
        <f t="shared" si="0"/>
        <v>2456748.3003672399</v>
      </c>
      <c r="F4" s="6">
        <f t="shared" si="1"/>
        <v>1.47E-5</v>
      </c>
    </row>
    <row r="5" spans="1:6" x14ac:dyDescent="0.2">
      <c r="A5" s="3">
        <v>133527</v>
      </c>
      <c r="B5" s="5">
        <v>57100.338715509999</v>
      </c>
      <c r="C5" s="5">
        <v>2.6800000000000001E-5</v>
      </c>
      <c r="E5" s="6">
        <f t="shared" si="0"/>
        <v>2457100.33871551</v>
      </c>
      <c r="F5" s="6">
        <f t="shared" si="1"/>
        <v>2.6800000000000001E-5</v>
      </c>
    </row>
    <row r="6" spans="1:6" x14ac:dyDescent="0.2">
      <c r="A6" s="3">
        <v>133540</v>
      </c>
      <c r="B6" s="5">
        <v>57101.14945633</v>
      </c>
      <c r="C6" s="5">
        <v>3.54E-5</v>
      </c>
      <c r="E6" s="6">
        <f t="shared" si="0"/>
        <v>2457101.1494563301</v>
      </c>
      <c r="F6" s="6">
        <f t="shared" si="1"/>
        <v>3.54E-5</v>
      </c>
    </row>
    <row r="7" spans="1:6" x14ac:dyDescent="0.2">
      <c r="A7" s="3">
        <v>143917</v>
      </c>
      <c r="B7" s="5">
        <v>57748.288847559998</v>
      </c>
      <c r="C7" s="5">
        <v>1.8E-5</v>
      </c>
      <c r="E7" s="6">
        <f t="shared" si="0"/>
        <v>2457748.2888475601</v>
      </c>
      <c r="F7" s="6">
        <f t="shared" si="1"/>
        <v>1.8E-5</v>
      </c>
    </row>
    <row r="8" spans="1:6" x14ac:dyDescent="0.2">
      <c r="A8" s="3">
        <v>143918</v>
      </c>
      <c r="B8" s="5">
        <v>57748.351191039998</v>
      </c>
      <c r="C8" s="5">
        <v>1.8099999999999999E-5</v>
      </c>
      <c r="E8" s="6">
        <f t="shared" si="0"/>
        <v>2457748.3511910401</v>
      </c>
      <c r="F8" s="6">
        <f t="shared" si="1"/>
        <v>1.8099999999999999E-5</v>
      </c>
    </row>
    <row r="9" spans="1:6" x14ac:dyDescent="0.2">
      <c r="A9" s="3">
        <v>144782</v>
      </c>
      <c r="B9" s="5">
        <v>57802.232715170001</v>
      </c>
      <c r="C9" s="5">
        <v>2.94E-5</v>
      </c>
      <c r="E9" s="6">
        <f t="shared" si="0"/>
        <v>2457802.2327151699</v>
      </c>
      <c r="F9" s="6">
        <f t="shared" si="1"/>
        <v>2.94E-5</v>
      </c>
    </row>
    <row r="10" spans="1:6" x14ac:dyDescent="0.2">
      <c r="A10" s="3">
        <v>144785</v>
      </c>
      <c r="B10" s="5">
        <v>57802.419819019997</v>
      </c>
      <c r="C10" s="5">
        <v>2.7100000000000001E-5</v>
      </c>
      <c r="E10" s="6">
        <f t="shared" si="0"/>
        <v>2457802.4198190202</v>
      </c>
      <c r="F10" s="6">
        <f t="shared" si="1"/>
        <v>2.7100000000000001E-5</v>
      </c>
    </row>
    <row r="11" spans="1:6" x14ac:dyDescent="0.2">
      <c r="A11" s="3">
        <v>145217</v>
      </c>
      <c r="B11" s="5">
        <v>57829.360566509997</v>
      </c>
      <c r="C11" s="5">
        <v>3.4999999999999997E-5</v>
      </c>
      <c r="E11" s="6">
        <f t="shared" si="0"/>
        <v>2457829.3605665099</v>
      </c>
      <c r="F11" s="6">
        <f t="shared" si="1"/>
        <v>3.4999999999999997E-5</v>
      </c>
    </row>
    <row r="12" spans="1:6" x14ac:dyDescent="0.2">
      <c r="A12" s="3">
        <v>150205</v>
      </c>
      <c r="B12" s="5">
        <v>58140.42647328</v>
      </c>
      <c r="C12" s="5">
        <v>2.4000000000000001E-5</v>
      </c>
      <c r="E12" s="6">
        <f t="shared" si="0"/>
        <v>2458140.4264732799</v>
      </c>
      <c r="F12" s="6">
        <f t="shared" si="1"/>
        <v>2.4000000000000001E-5</v>
      </c>
    </row>
    <row r="13" spans="1:6" x14ac:dyDescent="0.2">
      <c r="A13" s="3">
        <v>151164</v>
      </c>
      <c r="B13" s="5">
        <v>58200.23245417</v>
      </c>
      <c r="C13" s="5">
        <v>2.5299999999999998E-5</v>
      </c>
      <c r="E13" s="6">
        <f t="shared" si="0"/>
        <v>2458200.23245417</v>
      </c>
      <c r="F13" s="6">
        <f t="shared" si="1"/>
        <v>2.5299999999999998E-5</v>
      </c>
    </row>
    <row r="14" spans="1:6" x14ac:dyDescent="0.2">
      <c r="A14" s="3">
        <v>156651</v>
      </c>
      <c r="B14" s="5">
        <v>58542.417405109998</v>
      </c>
      <c r="C14" s="5">
        <v>4.6199999999999998E-5</v>
      </c>
      <c r="E14" s="6">
        <f t="shared" si="0"/>
        <v>2458542.4174051099</v>
      </c>
      <c r="F14" s="6">
        <f t="shared" si="1"/>
        <v>4.6199999999999998E-5</v>
      </c>
    </row>
    <row r="15" spans="1:6" x14ac:dyDescent="0.2">
      <c r="A15" s="3">
        <v>157255</v>
      </c>
      <c r="B15" s="5">
        <v>58580.0845501</v>
      </c>
      <c r="C15" s="5">
        <v>4.2299999999999998E-5</v>
      </c>
      <c r="E15" s="6">
        <f t="shared" si="0"/>
        <v>2458580.0845500999</v>
      </c>
      <c r="F15" s="6">
        <f t="shared" si="1"/>
        <v>4.2299999999999998E-5</v>
      </c>
    </row>
    <row r="16" spans="1:6" x14ac:dyDescent="0.2">
      <c r="A16" s="3">
        <v>161604</v>
      </c>
      <c r="B16" s="5">
        <v>58851.300606290002</v>
      </c>
      <c r="C16" s="5">
        <v>3.79E-5</v>
      </c>
      <c r="E16" s="6">
        <f t="shared" si="0"/>
        <v>2458851.3006062899</v>
      </c>
      <c r="F16" s="6">
        <f t="shared" si="1"/>
        <v>3.79E-5</v>
      </c>
    </row>
    <row r="17" spans="1:6" x14ac:dyDescent="0.2">
      <c r="A17" s="3">
        <v>161908</v>
      </c>
      <c r="B17" s="5">
        <v>58870.258887470001</v>
      </c>
      <c r="C17" s="5">
        <v>3.8899999999999997E-5</v>
      </c>
      <c r="E17" s="6">
        <f t="shared" si="0"/>
        <v>2458870.2588874698</v>
      </c>
      <c r="F17" s="6">
        <f t="shared" si="1"/>
        <v>3.8899999999999997E-5</v>
      </c>
    </row>
    <row r="18" spans="1:6" x14ac:dyDescent="0.2">
      <c r="A18" s="3">
        <v>161910</v>
      </c>
      <c r="B18" s="5">
        <v>58870.38363828</v>
      </c>
      <c r="C18" s="5">
        <v>2.6699999999999998E-5</v>
      </c>
      <c r="E18" s="6">
        <f t="shared" si="0"/>
        <v>2458870.38363828</v>
      </c>
      <c r="F18" s="6">
        <f t="shared" si="1"/>
        <v>2.6699999999999998E-5</v>
      </c>
    </row>
    <row r="19" spans="1:6" x14ac:dyDescent="0.2">
      <c r="A19" s="3">
        <v>161923</v>
      </c>
      <c r="B19" s="5">
        <v>58871.194311400002</v>
      </c>
      <c r="C19" s="5">
        <v>4.6400000000000003E-5</v>
      </c>
      <c r="E19" s="6">
        <f t="shared" si="0"/>
        <v>2458871.1943113999</v>
      </c>
      <c r="F19" s="6">
        <f t="shared" si="1"/>
        <v>4.6400000000000003E-5</v>
      </c>
    </row>
    <row r="20" spans="1:6" x14ac:dyDescent="0.2">
      <c r="A20" s="3">
        <v>161924</v>
      </c>
      <c r="B20" s="5">
        <v>58871.256754200003</v>
      </c>
      <c r="C20" s="5">
        <v>4.1E-5</v>
      </c>
      <c r="E20" s="6">
        <f t="shared" si="0"/>
        <v>2458871.2567542</v>
      </c>
      <c r="F20" s="6">
        <f t="shared" si="1"/>
        <v>4.1E-5</v>
      </c>
    </row>
    <row r="21" spans="1:6" x14ac:dyDescent="0.2">
      <c r="A21" s="3">
        <v>161957</v>
      </c>
      <c r="B21" s="5">
        <v>58873.314698280003</v>
      </c>
      <c r="C21" s="5">
        <v>2.7399999999999999E-5</v>
      </c>
      <c r="E21" s="6">
        <f t="shared" si="0"/>
        <v>2458873.3146982798</v>
      </c>
      <c r="F21" s="6">
        <f t="shared" si="1"/>
        <v>2.7399999999999999E-5</v>
      </c>
    </row>
    <row r="22" spans="1:6" x14ac:dyDescent="0.2">
      <c r="A22" s="3">
        <v>161959</v>
      </c>
      <c r="B22" s="5">
        <v>58873.439432799998</v>
      </c>
      <c r="C22" s="5">
        <v>4.3699999999999998E-5</v>
      </c>
      <c r="E22" s="6">
        <f t="shared" si="0"/>
        <v>2458873.4394327998</v>
      </c>
      <c r="F22" s="6">
        <f t="shared" si="1"/>
        <v>4.3699999999999998E-5</v>
      </c>
    </row>
    <row r="23" spans="1:6" x14ac:dyDescent="0.2">
      <c r="A23" s="3">
        <v>162067</v>
      </c>
      <c r="B23" s="5">
        <v>58880.17462731</v>
      </c>
      <c r="C23" s="5">
        <v>4.1199999999999999E-5</v>
      </c>
      <c r="E23" s="6">
        <f t="shared" si="0"/>
        <v>2458880.1746273101</v>
      </c>
      <c r="F23" s="6">
        <f t="shared" si="1"/>
        <v>4.1199999999999999E-5</v>
      </c>
    </row>
    <row r="24" spans="1:6" x14ac:dyDescent="0.2">
      <c r="A24" s="3">
        <v>162534</v>
      </c>
      <c r="B24" s="5">
        <v>58909.298029129997</v>
      </c>
      <c r="C24" s="5">
        <v>2.69E-5</v>
      </c>
      <c r="E24" s="6">
        <f t="shared" si="0"/>
        <v>2458909.2980291299</v>
      </c>
      <c r="F24" s="6">
        <f t="shared" si="1"/>
        <v>2.69E-5</v>
      </c>
    </row>
    <row r="25" spans="1:6" x14ac:dyDescent="0.2">
      <c r="A25" s="3">
        <v>162804</v>
      </c>
      <c r="B25" s="5">
        <v>58926.135990030001</v>
      </c>
      <c r="C25" s="5">
        <v>4.5599999999999997E-5</v>
      </c>
      <c r="E25" s="6">
        <f t="shared" si="0"/>
        <v>2458926.1359900301</v>
      </c>
      <c r="F25" s="6">
        <f t="shared" si="1"/>
        <v>4.5599999999999997E-5</v>
      </c>
    </row>
    <row r="26" spans="1:6" x14ac:dyDescent="0.2">
      <c r="A26" s="3">
        <v>162884</v>
      </c>
      <c r="B26" s="5">
        <v>58931.125039979997</v>
      </c>
      <c r="C26" s="5">
        <v>3.7100000000000001E-5</v>
      </c>
      <c r="E26" s="6">
        <f t="shared" si="0"/>
        <v>2458931.1250399798</v>
      </c>
      <c r="F26" s="6">
        <f t="shared" si="1"/>
        <v>3.7100000000000001E-5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4B48-D0B6-E04F-9BF0-7E3C46E57894}">
  <dimension ref="A1:S235"/>
  <sheetViews>
    <sheetView topLeftCell="A96" workbookViewId="0">
      <selection activeCell="H2" sqref="H2:H115"/>
    </sheetView>
  </sheetViews>
  <sheetFormatPr baseColWidth="10" defaultRowHeight="16" x14ac:dyDescent="0.2"/>
  <cols>
    <col min="1" max="1" width="5.33203125" bestFit="1" customWidth="1"/>
    <col min="2" max="2" width="9.33203125" bestFit="1" customWidth="1"/>
    <col min="3" max="3" width="17.6640625" bestFit="1" customWidth="1"/>
    <col min="4" max="4" width="10.5" bestFit="1" customWidth="1"/>
    <col min="5" max="6" width="16.5" bestFit="1" customWidth="1"/>
    <col min="7" max="7" width="20" bestFit="1" customWidth="1"/>
    <col min="8" max="8" width="12.83203125" bestFit="1" customWidth="1"/>
    <col min="9" max="9" width="21.6640625" bestFit="1" customWidth="1"/>
    <col min="10" max="10" width="11" bestFit="1" customWidth="1"/>
    <col min="11" max="11" width="29.83203125" bestFit="1" customWidth="1"/>
    <col min="12" max="12" width="21.6640625" bestFit="1" customWidth="1"/>
    <col min="13" max="14" width="24.33203125" bestFit="1" customWidth="1"/>
    <col min="15" max="15" width="17.33203125" bestFit="1" customWidth="1"/>
    <col min="16" max="16" width="24.33203125" bestFit="1" customWidth="1"/>
    <col min="17" max="17" width="11" bestFit="1" customWidth="1"/>
    <col min="18" max="18" width="14.6640625" bestFit="1" customWidth="1"/>
  </cols>
  <sheetData>
    <row r="1" spans="1:19" s="9" customFormat="1" ht="19" x14ac:dyDescent="0.25">
      <c r="A1" s="12"/>
      <c r="B1" s="13"/>
      <c r="C1" s="14" t="s">
        <v>8</v>
      </c>
      <c r="D1" s="14"/>
      <c r="E1" s="14"/>
      <c r="F1" s="14"/>
      <c r="G1" s="14" t="s">
        <v>9</v>
      </c>
      <c r="H1" s="14"/>
      <c r="I1" s="13" t="s">
        <v>10</v>
      </c>
      <c r="J1" s="13" t="s">
        <v>11</v>
      </c>
      <c r="K1" s="15" t="s">
        <v>12</v>
      </c>
      <c r="L1" s="13" t="s">
        <v>13</v>
      </c>
      <c r="M1" s="13" t="s">
        <v>14</v>
      </c>
      <c r="N1" s="15" t="s">
        <v>15</v>
      </c>
      <c r="O1" s="15" t="s">
        <v>16</v>
      </c>
      <c r="P1" s="15" t="s">
        <v>17</v>
      </c>
      <c r="Q1" s="15" t="s">
        <v>16</v>
      </c>
      <c r="R1" s="15" t="s">
        <v>17</v>
      </c>
      <c r="S1" s="1"/>
    </row>
    <row r="2" spans="1:19" s="9" customFormat="1" ht="19" x14ac:dyDescent="0.25">
      <c r="A2" s="12" t="s">
        <v>18</v>
      </c>
      <c r="B2" s="13" t="s">
        <v>19</v>
      </c>
      <c r="C2" s="13" t="s">
        <v>20</v>
      </c>
      <c r="D2" s="13" t="s">
        <v>21</v>
      </c>
      <c r="E2" s="13" t="s">
        <v>22</v>
      </c>
      <c r="F2" s="13" t="s">
        <v>23</v>
      </c>
      <c r="G2" s="13" t="s">
        <v>24</v>
      </c>
      <c r="H2" s="13" t="s">
        <v>25</v>
      </c>
      <c r="I2" s="13" t="s">
        <v>26</v>
      </c>
      <c r="J2" s="13" t="s">
        <v>10</v>
      </c>
      <c r="K2" s="13" t="s">
        <v>27</v>
      </c>
      <c r="L2" s="13" t="s">
        <v>27</v>
      </c>
      <c r="M2" s="15" t="s">
        <v>28</v>
      </c>
      <c r="N2" s="15" t="s">
        <v>29</v>
      </c>
      <c r="O2" s="15" t="s">
        <v>30</v>
      </c>
      <c r="P2" s="15" t="s">
        <v>30</v>
      </c>
      <c r="Q2" s="15" t="s">
        <v>31</v>
      </c>
      <c r="R2" s="15" t="s">
        <v>31</v>
      </c>
      <c r="S2" s="1"/>
    </row>
    <row r="3" spans="1:19" s="9" customFormat="1" ht="19" x14ac:dyDescent="0.25">
      <c r="A3" s="12">
        <v>1</v>
      </c>
      <c r="B3" s="12"/>
      <c r="C3" s="16">
        <f>2448773.215071+0.0000001077</f>
        <v>2448773.2150711077</v>
      </c>
      <c r="D3" s="16">
        <v>1.8E-5</v>
      </c>
      <c r="E3" s="17">
        <v>6.2362842600000003E-2</v>
      </c>
      <c r="F3" s="17">
        <v>6E-10</v>
      </c>
      <c r="G3" s="10">
        <v>2444214.5532499999</v>
      </c>
      <c r="H3" s="10">
        <v>1.7361000000000001E-4</v>
      </c>
      <c r="I3" s="12">
        <f t="shared" ref="I3" si="0">(G3-C3)/E3</f>
        <v>-73099.006251967192</v>
      </c>
      <c r="J3" s="12">
        <f t="shared" ref="J3" si="1">ROUND(I3,0)</f>
        <v>-73099</v>
      </c>
      <c r="K3" s="18">
        <f t="shared" ref="K3" si="2">(G3-C3)/J3</f>
        <v>6.2362847933731591E-2</v>
      </c>
      <c r="L3" s="19">
        <f t="shared" ref="L3" si="3">ABS((H3-D3)/J3)</f>
        <v>2.128756891339143E-9</v>
      </c>
      <c r="M3" s="20">
        <f t="shared" ref="M3" si="4">C3+(E3*J3)</f>
        <v>2444214.5536398902</v>
      </c>
      <c r="N3" s="20">
        <f t="shared" ref="N3" si="5">C3+(K3*J3)</f>
        <v>2444214.5532499999</v>
      </c>
      <c r="O3" s="20">
        <f t="shared" ref="O3" si="6">(K3-E3)*J3</f>
        <v>-3.8989044537619116E-4</v>
      </c>
      <c r="P3" s="21">
        <f t="shared" ref="P3" si="7">ABS((L3-F3)*J3)</f>
        <v>1.1175060000000001E-4</v>
      </c>
      <c r="Q3" s="22">
        <f>O3*24*60*60</f>
        <v>-33.686534480502914</v>
      </c>
      <c r="R3" s="22">
        <f t="shared" ref="R3" si="8">P3*24*60*60</f>
        <v>9.65525184</v>
      </c>
      <c r="S3" s="1"/>
    </row>
    <row r="4" spans="1:19" x14ac:dyDescent="0.2">
      <c r="A4" s="2"/>
      <c r="B4" s="2"/>
      <c r="C4" s="16">
        <f t="shared" ref="C4:C67" si="9">2448773.215071+0.0000001077</f>
        <v>2448773.2150711077</v>
      </c>
      <c r="D4" s="16">
        <v>1.8E-5</v>
      </c>
      <c r="E4" s="17">
        <v>6.2362842600000003E-2</v>
      </c>
      <c r="F4" s="17">
        <v>6E-10</v>
      </c>
      <c r="G4" s="11">
        <v>2444214.6156199998</v>
      </c>
      <c r="H4" s="11">
        <v>1.7361000000000001E-4</v>
      </c>
      <c r="I4" s="12">
        <f t="shared" ref="I4:I36" si="10">(G4-C4)/E4</f>
        <v>-73098.006137197866</v>
      </c>
      <c r="J4" s="12">
        <f t="shared" ref="J4:J36" si="11">ROUND(I4,0)</f>
        <v>-73098</v>
      </c>
      <c r="K4" s="18">
        <f t="shared" ref="K4:K36" si="12">(G4-C4)/J4</f>
        <v>6.2362847835890231E-2</v>
      </c>
      <c r="L4" s="19">
        <f t="shared" ref="L4:L36" si="13">ABS((H4-D4)/J4)</f>
        <v>2.1287860132972175E-9</v>
      </c>
      <c r="M4" s="20">
        <f t="shared" ref="M4:M36" si="14">C4+(E4*J4)</f>
        <v>2444214.6160027329</v>
      </c>
      <c r="N4" s="20">
        <f t="shared" ref="N4:N36" si="15">C4+(K4*J4)</f>
        <v>2444214.6156199998</v>
      </c>
      <c r="O4" s="20">
        <f t="shared" ref="O4:O36" si="16">(K4-E4)*J4</f>
        <v>-3.8273310391030713E-4</v>
      </c>
      <c r="P4" s="21">
        <f t="shared" ref="P4:P36" si="17">ABS((L4-F4)*J4)</f>
        <v>1.1175120000000001E-4</v>
      </c>
      <c r="Q4" s="22">
        <f t="shared" ref="Q4:Q36" si="18">O4*24*60*60</f>
        <v>-33.068140177850537</v>
      </c>
      <c r="R4" s="22">
        <f t="shared" ref="R4:R36" si="19">P4*24*60*60</f>
        <v>9.6553036800000012</v>
      </c>
    </row>
    <row r="5" spans="1:19" x14ac:dyDescent="0.2">
      <c r="A5" s="2"/>
      <c r="B5" s="2"/>
      <c r="C5" s="16">
        <f t="shared" si="9"/>
        <v>2448773.2150711077</v>
      </c>
      <c r="D5" s="16">
        <v>1.8E-5</v>
      </c>
      <c r="E5" s="17">
        <v>6.2362842600000003E-2</v>
      </c>
      <c r="F5" s="17">
        <v>6E-10</v>
      </c>
      <c r="G5" s="11">
        <v>2444214.6779800002</v>
      </c>
      <c r="H5" s="11">
        <v>1.7361000000000001E-4</v>
      </c>
      <c r="I5" s="12">
        <f t="shared" si="10"/>
        <v>-73097.006182774188</v>
      </c>
      <c r="J5" s="12">
        <f t="shared" si="11"/>
        <v>-73097</v>
      </c>
      <c r="K5" s="18">
        <f t="shared" si="12"/>
        <v>6.236284787484539E-2</v>
      </c>
      <c r="L5" s="19">
        <f t="shared" si="13"/>
        <v>2.1288151360520952E-9</v>
      </c>
      <c r="M5" s="20">
        <f t="shared" si="14"/>
        <v>2444214.6783655756</v>
      </c>
      <c r="N5" s="20">
        <f t="shared" si="15"/>
        <v>2444214.6779800002</v>
      </c>
      <c r="O5" s="20">
        <f t="shared" si="16"/>
        <v>-3.8557537324412222E-4</v>
      </c>
      <c r="P5" s="21">
        <f t="shared" si="17"/>
        <v>1.117518E-4</v>
      </c>
      <c r="Q5" s="22">
        <f t="shared" si="18"/>
        <v>-33.313712248292163</v>
      </c>
      <c r="R5" s="22">
        <f t="shared" si="19"/>
        <v>9.6553555200000005</v>
      </c>
    </row>
    <row r="6" spans="1:19" x14ac:dyDescent="0.2">
      <c r="A6" s="2"/>
      <c r="B6" s="2"/>
      <c r="C6" s="16">
        <f t="shared" si="9"/>
        <v>2448773.2150711077</v>
      </c>
      <c r="D6" s="16">
        <v>1.8E-5</v>
      </c>
      <c r="E6" s="17">
        <v>6.2362842600000003E-2</v>
      </c>
      <c r="F6" s="17">
        <v>6E-10</v>
      </c>
      <c r="G6" s="11">
        <v>2444968.0230899998</v>
      </c>
      <c r="H6" s="11">
        <v>1.15741E-3</v>
      </c>
      <c r="I6" s="12">
        <f t="shared" si="10"/>
        <v>-61016.974571135535</v>
      </c>
      <c r="J6" s="12">
        <f t="shared" si="11"/>
        <v>-61017</v>
      </c>
      <c r="K6" s="18">
        <f t="shared" si="12"/>
        <v>6.2362816610254973E-2</v>
      </c>
      <c r="L6" s="19">
        <f t="shared" si="13"/>
        <v>1.8673648327515284E-8</v>
      </c>
      <c r="M6" s="20">
        <f t="shared" si="14"/>
        <v>2444968.0215041833</v>
      </c>
      <c r="N6" s="20">
        <f t="shared" si="15"/>
        <v>2444968.0230899998</v>
      </c>
      <c r="O6" s="20">
        <f t="shared" si="16"/>
        <v>1.5858162724777317E-3</v>
      </c>
      <c r="P6" s="21">
        <f t="shared" si="17"/>
        <v>1.1027998000000001E-3</v>
      </c>
      <c r="Q6" s="22">
        <f t="shared" si="18"/>
        <v>137.01452594207601</v>
      </c>
      <c r="R6" s="22">
        <f t="shared" si="19"/>
        <v>95.281902720000005</v>
      </c>
    </row>
    <row r="7" spans="1:19" x14ac:dyDescent="0.2">
      <c r="A7" s="2"/>
      <c r="B7" s="2"/>
      <c r="C7" s="16">
        <f t="shared" si="9"/>
        <v>2448773.2150711077</v>
      </c>
      <c r="D7" s="16">
        <v>1.8E-5</v>
      </c>
      <c r="E7" s="17">
        <v>6.2362842600000003E-2</v>
      </c>
      <c r="F7" s="17">
        <v>6E-10</v>
      </c>
      <c r="G7" s="11">
        <v>2444968.9571199999</v>
      </c>
      <c r="H7" s="11">
        <v>1.15741E-3</v>
      </c>
      <c r="I7" s="12">
        <f t="shared" si="10"/>
        <v>-61001.997223067687</v>
      </c>
      <c r="J7" s="12">
        <f t="shared" si="11"/>
        <v>-61002</v>
      </c>
      <c r="K7" s="18">
        <f t="shared" si="12"/>
        <v>6.2362839761119428E-2</v>
      </c>
      <c r="L7" s="19">
        <f t="shared" si="13"/>
        <v>1.8678240057703025E-8</v>
      </c>
      <c r="M7" s="20">
        <f t="shared" si="14"/>
        <v>2444968.9569468223</v>
      </c>
      <c r="N7" s="20">
        <f t="shared" si="15"/>
        <v>2444968.9571199999</v>
      </c>
      <c r="O7" s="20">
        <f t="shared" si="16"/>
        <v>1.7317739283995159E-4</v>
      </c>
      <c r="P7" s="21">
        <f t="shared" si="17"/>
        <v>1.1028088000000001E-3</v>
      </c>
      <c r="Q7" s="22">
        <f t="shared" si="18"/>
        <v>14.962526741371818</v>
      </c>
      <c r="R7" s="22">
        <f t="shared" si="19"/>
        <v>95.282680320000011</v>
      </c>
    </row>
    <row r="8" spans="1:19" x14ac:dyDescent="0.2">
      <c r="A8" s="2"/>
      <c r="B8" s="2"/>
      <c r="C8" s="16">
        <f t="shared" si="9"/>
        <v>2448773.2150711077</v>
      </c>
      <c r="D8" s="16">
        <v>1.8E-5</v>
      </c>
      <c r="E8" s="17">
        <v>6.2362842600000003E-2</v>
      </c>
      <c r="F8" s="17">
        <v>6E-10</v>
      </c>
      <c r="G8" s="11">
        <v>2444969.0196199999</v>
      </c>
      <c r="H8" s="11">
        <v>1.15741E-3</v>
      </c>
      <c r="I8" s="12">
        <f t="shared" si="10"/>
        <v>-61000.995023722782</v>
      </c>
      <c r="J8" s="12">
        <f t="shared" si="11"/>
        <v>-61001</v>
      </c>
      <c r="K8" s="18">
        <f t="shared" si="12"/>
        <v>6.2362837512627785E-2</v>
      </c>
      <c r="L8" s="19">
        <f t="shared" si="13"/>
        <v>1.8678546253340109E-8</v>
      </c>
      <c r="M8" s="20">
        <f t="shared" si="14"/>
        <v>2444969.0193096651</v>
      </c>
      <c r="N8" s="20">
        <f t="shared" si="15"/>
        <v>2444969.0196199999</v>
      </c>
      <c r="O8" s="20">
        <f t="shared" si="16"/>
        <v>3.1033479266642794E-4</v>
      </c>
      <c r="P8" s="21">
        <f t="shared" si="17"/>
        <v>1.1028094000000001E-3</v>
      </c>
      <c r="Q8" s="22">
        <f t="shared" si="18"/>
        <v>26.812926086379374</v>
      </c>
      <c r="R8" s="22">
        <f t="shared" si="19"/>
        <v>95.282732160000023</v>
      </c>
    </row>
    <row r="9" spans="1:19" x14ac:dyDescent="0.2">
      <c r="A9" s="2"/>
      <c r="B9" s="2"/>
      <c r="C9" s="16">
        <f t="shared" si="9"/>
        <v>2448773.2150711077</v>
      </c>
      <c r="D9" s="16">
        <v>1.8E-5</v>
      </c>
      <c r="E9" s="17">
        <v>6.2362842600000003E-2</v>
      </c>
      <c r="F9" s="17">
        <v>6E-10</v>
      </c>
      <c r="G9" s="11">
        <v>2444978.99755</v>
      </c>
      <c r="H9" s="11">
        <v>1.15741E-3</v>
      </c>
      <c r="I9" s="12">
        <f t="shared" si="10"/>
        <v>-60840.997025170167</v>
      </c>
      <c r="J9" s="12">
        <f t="shared" si="11"/>
        <v>-60841</v>
      </c>
      <c r="K9" s="18">
        <f t="shared" si="12"/>
        <v>6.2362839550759448E-2</v>
      </c>
      <c r="L9" s="19">
        <f t="shared" si="13"/>
        <v>1.8727667198106541E-8</v>
      </c>
      <c r="M9" s="20">
        <f t="shared" si="14"/>
        <v>2444978.997364481</v>
      </c>
      <c r="N9" s="20">
        <f t="shared" si="15"/>
        <v>2444978.99755</v>
      </c>
      <c r="O9" s="20">
        <f t="shared" si="16"/>
        <v>1.8551884457621015E-4</v>
      </c>
      <c r="P9" s="21">
        <f t="shared" si="17"/>
        <v>1.1029054000000001E-3</v>
      </c>
      <c r="Q9" s="22">
        <f t="shared" si="18"/>
        <v>16.028828171384557</v>
      </c>
      <c r="R9" s="22">
        <f t="shared" si="19"/>
        <v>95.291026560000006</v>
      </c>
    </row>
    <row r="10" spans="1:19" x14ac:dyDescent="0.2">
      <c r="A10" s="2"/>
      <c r="B10" s="2"/>
      <c r="C10" s="16">
        <f t="shared" si="9"/>
        <v>2448773.2150711077</v>
      </c>
      <c r="D10" s="16">
        <v>1.8E-5</v>
      </c>
      <c r="E10" s="17">
        <v>6.2362842600000003E-2</v>
      </c>
      <c r="F10" s="17">
        <v>6E-10</v>
      </c>
      <c r="G10" s="11">
        <v>2444993.9007799998</v>
      </c>
      <c r="H10" s="11">
        <v>6.9444000000000005E-4</v>
      </c>
      <c r="I10" s="12">
        <f t="shared" si="10"/>
        <v>-60602.020907686041</v>
      </c>
      <c r="J10" s="12">
        <f t="shared" si="11"/>
        <v>-60602</v>
      </c>
      <c r="K10" s="18">
        <f t="shared" si="12"/>
        <v>6.2362864115176629E-2</v>
      </c>
      <c r="L10" s="19">
        <f t="shared" si="13"/>
        <v>1.1162007854526254E-8</v>
      </c>
      <c r="M10" s="20">
        <f t="shared" si="14"/>
        <v>2444993.9020838626</v>
      </c>
      <c r="N10" s="20">
        <f t="shared" si="15"/>
        <v>2444993.9007799998</v>
      </c>
      <c r="O10" s="20">
        <f t="shared" si="16"/>
        <v>-1.3038627339135578E-3</v>
      </c>
      <c r="P10" s="21">
        <f t="shared" si="17"/>
        <v>6.4007880000000004E-4</v>
      </c>
      <c r="Q10" s="22">
        <f t="shared" si="18"/>
        <v>-112.65374021013139</v>
      </c>
      <c r="R10" s="22">
        <f t="shared" si="19"/>
        <v>55.302808320000004</v>
      </c>
    </row>
    <row r="11" spans="1:19" x14ac:dyDescent="0.2">
      <c r="A11" s="2"/>
      <c r="B11" s="2"/>
      <c r="C11" s="16">
        <f t="shared" si="9"/>
        <v>2448773.2150711077</v>
      </c>
      <c r="D11" s="16">
        <v>1.8E-5</v>
      </c>
      <c r="E11" s="17">
        <v>6.2362842600000003E-2</v>
      </c>
      <c r="F11" s="17">
        <v>6E-10</v>
      </c>
      <c r="G11" s="11">
        <v>2444993.9632799998</v>
      </c>
      <c r="H11" s="11">
        <v>6.9444000000000005E-4</v>
      </c>
      <c r="I11" s="12">
        <f t="shared" si="10"/>
        <v>-60601.018708341137</v>
      </c>
      <c r="J11" s="12">
        <f t="shared" si="11"/>
        <v>-60601</v>
      </c>
      <c r="K11" s="18">
        <f t="shared" si="12"/>
        <v>6.2362861852245571E-2</v>
      </c>
      <c r="L11" s="19">
        <f t="shared" si="13"/>
        <v>1.1162192043035594E-8</v>
      </c>
      <c r="M11" s="20">
        <f t="shared" si="14"/>
        <v>2444993.9644467053</v>
      </c>
      <c r="N11" s="20">
        <f t="shared" si="15"/>
        <v>2444993.9632799998</v>
      </c>
      <c r="O11" s="20">
        <f t="shared" si="16"/>
        <v>-1.1667053337021602E-3</v>
      </c>
      <c r="P11" s="21">
        <f t="shared" si="17"/>
        <v>6.4007940000000002E-4</v>
      </c>
      <c r="Q11" s="22">
        <f t="shared" si="18"/>
        <v>-100.80334083186663</v>
      </c>
      <c r="R11" s="22">
        <f t="shared" si="19"/>
        <v>55.302860159999994</v>
      </c>
    </row>
    <row r="12" spans="1:19" x14ac:dyDescent="0.2">
      <c r="A12" s="2"/>
      <c r="B12" s="2"/>
      <c r="C12" s="16">
        <f t="shared" si="9"/>
        <v>2448773.2150711077</v>
      </c>
      <c r="D12" s="16">
        <v>1.8E-5</v>
      </c>
      <c r="E12" s="17">
        <v>6.2362842600000003E-2</v>
      </c>
      <c r="F12" s="17">
        <v>6E-10</v>
      </c>
      <c r="G12" s="11">
        <v>2444994.02642</v>
      </c>
      <c r="H12" s="11">
        <v>6.9444000000000005E-4</v>
      </c>
      <c r="I12" s="12">
        <f t="shared" si="10"/>
        <v>-60600.006246471472</v>
      </c>
      <c r="J12" s="12">
        <f t="shared" si="11"/>
        <v>-60600</v>
      </c>
      <c r="K12" s="18">
        <f t="shared" si="12"/>
        <v>6.2362849028180151E-2</v>
      </c>
      <c r="L12" s="19">
        <f t="shared" si="13"/>
        <v>1.1162376237623763E-8</v>
      </c>
      <c r="M12" s="20">
        <f t="shared" si="14"/>
        <v>2444994.0268095476</v>
      </c>
      <c r="N12" s="20">
        <f t="shared" si="15"/>
        <v>2444994.02642</v>
      </c>
      <c r="O12" s="20">
        <f t="shared" si="16"/>
        <v>-3.8954771696270152E-4</v>
      </c>
      <c r="P12" s="21">
        <f t="shared" si="17"/>
        <v>6.4008000000000001E-4</v>
      </c>
      <c r="Q12" s="22">
        <f t="shared" si="18"/>
        <v>-33.656922745577411</v>
      </c>
      <c r="R12" s="22">
        <f t="shared" si="19"/>
        <v>55.302912000000006</v>
      </c>
    </row>
    <row r="13" spans="1:19" x14ac:dyDescent="0.2">
      <c r="A13" s="2"/>
      <c r="B13" s="2"/>
      <c r="C13" s="16">
        <f t="shared" si="9"/>
        <v>2448773.2150711077</v>
      </c>
      <c r="D13" s="16">
        <v>1.8E-5</v>
      </c>
      <c r="E13" s="17">
        <v>6.2362842600000003E-2</v>
      </c>
      <c r="F13" s="17">
        <v>6E-10</v>
      </c>
      <c r="G13" s="11">
        <v>2445020.9051299999</v>
      </c>
      <c r="H13" s="11">
        <v>2.3148E-4</v>
      </c>
      <c r="I13" s="12">
        <f t="shared" si="10"/>
        <v>-60169.001037612623</v>
      </c>
      <c r="J13" s="12">
        <f t="shared" si="11"/>
        <v>-60169</v>
      </c>
      <c r="K13" s="18">
        <f t="shared" si="12"/>
        <v>6.2362843675445374E-2</v>
      </c>
      <c r="L13" s="19">
        <f t="shared" si="13"/>
        <v>3.5480064485033823E-9</v>
      </c>
      <c r="M13" s="20">
        <f t="shared" si="14"/>
        <v>2445020.9051947081</v>
      </c>
      <c r="N13" s="20">
        <f t="shared" si="15"/>
        <v>2445020.9051299999</v>
      </c>
      <c r="O13" s="20">
        <f t="shared" si="16"/>
        <v>-6.4708472566538111E-5</v>
      </c>
      <c r="P13" s="21">
        <f t="shared" si="17"/>
        <v>1.773786E-4</v>
      </c>
      <c r="Q13" s="22">
        <f t="shared" si="18"/>
        <v>-5.5908120297488928</v>
      </c>
      <c r="R13" s="22">
        <f t="shared" si="19"/>
        <v>15.325511040000002</v>
      </c>
    </row>
    <row r="14" spans="1:19" x14ac:dyDescent="0.2">
      <c r="A14" s="2"/>
      <c r="B14" s="2"/>
      <c r="C14" s="16">
        <f t="shared" si="9"/>
        <v>2448773.2150711077</v>
      </c>
      <c r="D14" s="16">
        <v>1.8E-5</v>
      </c>
      <c r="E14" s="17">
        <v>6.2362842600000003E-2</v>
      </c>
      <c r="F14" s="17">
        <v>6E-10</v>
      </c>
      <c r="G14" s="11">
        <v>2445021.9029199998</v>
      </c>
      <c r="H14" s="11">
        <v>2.3148E-4</v>
      </c>
      <c r="I14" s="12">
        <f t="shared" si="10"/>
        <v>-60153.00128586404</v>
      </c>
      <c r="J14" s="12">
        <f t="shared" si="11"/>
        <v>-60153</v>
      </c>
      <c r="K14" s="18">
        <f t="shared" si="12"/>
        <v>6.2362843933102874E-2</v>
      </c>
      <c r="L14" s="19">
        <f t="shared" si="13"/>
        <v>3.5489501770485263E-9</v>
      </c>
      <c r="M14" s="20">
        <f t="shared" si="14"/>
        <v>2445021.9030001899</v>
      </c>
      <c r="N14" s="20">
        <f t="shared" si="15"/>
        <v>2445021.9029199998</v>
      </c>
      <c r="O14" s="20">
        <f t="shared" si="16"/>
        <v>-8.0190137008183393E-5</v>
      </c>
      <c r="P14" s="21">
        <f t="shared" si="17"/>
        <v>1.7738820000000002E-4</v>
      </c>
      <c r="Q14" s="22">
        <f t="shared" si="18"/>
        <v>-6.9284278375070452</v>
      </c>
      <c r="R14" s="22">
        <f t="shared" si="19"/>
        <v>15.326340480000004</v>
      </c>
    </row>
    <row r="15" spans="1:19" x14ac:dyDescent="0.2">
      <c r="A15" s="2"/>
      <c r="B15" s="2"/>
      <c r="C15" s="16">
        <f t="shared" si="9"/>
        <v>2448773.2150711077</v>
      </c>
      <c r="D15" s="16">
        <v>1.8E-5</v>
      </c>
      <c r="E15" s="17">
        <v>6.2362842600000003E-2</v>
      </c>
      <c r="F15" s="17">
        <v>6E-10</v>
      </c>
      <c r="G15" s="11">
        <v>2445024.8338600001</v>
      </c>
      <c r="H15" s="11">
        <v>6.9444000000000005E-4</v>
      </c>
      <c r="I15" s="12">
        <f t="shared" si="10"/>
        <v>-60106.003107491393</v>
      </c>
      <c r="J15" s="12">
        <f t="shared" si="11"/>
        <v>-60106</v>
      </c>
      <c r="K15" s="18">
        <f t="shared" si="12"/>
        <v>6.2362845824170579E-2</v>
      </c>
      <c r="L15" s="19">
        <f t="shared" si="13"/>
        <v>1.1254117725351879E-8</v>
      </c>
      <c r="M15" s="20">
        <f t="shared" si="14"/>
        <v>2445024.8340537921</v>
      </c>
      <c r="N15" s="20">
        <f t="shared" si="15"/>
        <v>2445024.8338600001</v>
      </c>
      <c r="O15" s="20">
        <f t="shared" si="16"/>
        <v>-1.9379199666237634E-4</v>
      </c>
      <c r="P15" s="21">
        <f t="shared" si="17"/>
        <v>6.4037640000000004E-4</v>
      </c>
      <c r="Q15" s="22">
        <f t="shared" si="18"/>
        <v>-16.743628511629318</v>
      </c>
      <c r="R15" s="22">
        <f t="shared" si="19"/>
        <v>55.328520960000006</v>
      </c>
    </row>
    <row r="16" spans="1:19" x14ac:dyDescent="0.2">
      <c r="A16" s="2"/>
      <c r="B16" s="2"/>
      <c r="C16" s="16">
        <f t="shared" si="9"/>
        <v>2448773.2150711077</v>
      </c>
      <c r="D16" s="16">
        <v>1.8E-5</v>
      </c>
      <c r="E16" s="17">
        <v>6.2362842600000003E-2</v>
      </c>
      <c r="F16" s="17">
        <v>6E-10</v>
      </c>
      <c r="G16" s="11">
        <v>2445731.9663999998</v>
      </c>
      <c r="H16" s="11">
        <v>3.4722000000000003E-4</v>
      </c>
      <c r="I16" s="12">
        <f t="shared" si="10"/>
        <v>-48766.998813936771</v>
      </c>
      <c r="J16" s="12">
        <f t="shared" si="11"/>
        <v>-48767</v>
      </c>
      <c r="K16" s="18">
        <f t="shared" si="12"/>
        <v>6.2362841083271996E-2</v>
      </c>
      <c r="L16" s="19">
        <f t="shared" si="13"/>
        <v>6.7508766173847076E-9</v>
      </c>
      <c r="M16" s="20">
        <f t="shared" si="14"/>
        <v>2445731.9663260337</v>
      </c>
      <c r="N16" s="20">
        <f t="shared" si="15"/>
        <v>2445731.9663999998</v>
      </c>
      <c r="O16" s="20">
        <f t="shared" si="16"/>
        <v>7.3966274721184999E-5</v>
      </c>
      <c r="P16" s="21">
        <f t="shared" si="17"/>
        <v>2.9995980000000003E-4</v>
      </c>
      <c r="Q16" s="22">
        <f t="shared" si="18"/>
        <v>6.3906861359103839</v>
      </c>
      <c r="R16" s="22">
        <f t="shared" si="19"/>
        <v>25.916526720000004</v>
      </c>
    </row>
    <row r="17" spans="1:18" x14ac:dyDescent="0.2">
      <c r="A17" s="2"/>
      <c r="B17" s="2"/>
      <c r="C17" s="16">
        <f t="shared" si="9"/>
        <v>2448773.2150711077</v>
      </c>
      <c r="D17" s="16">
        <v>1.8E-5</v>
      </c>
      <c r="E17" s="17">
        <v>6.2362842600000003E-2</v>
      </c>
      <c r="F17" s="17">
        <v>6E-10</v>
      </c>
      <c r="G17" s="11">
        <v>2445763.8337300001</v>
      </c>
      <c r="H17" s="11">
        <v>5.787E-5</v>
      </c>
      <c r="I17" s="12">
        <f t="shared" si="10"/>
        <v>-48256.000137935582</v>
      </c>
      <c r="J17" s="12">
        <f t="shared" si="11"/>
        <v>-48256</v>
      </c>
      <c r="K17" s="18">
        <f t="shared" si="12"/>
        <v>6.2362842778258772E-2</v>
      </c>
      <c r="L17" s="19">
        <f t="shared" si="13"/>
        <v>8.2621850132625983E-10</v>
      </c>
      <c r="M17" s="20">
        <f t="shared" si="14"/>
        <v>2445763.8337386022</v>
      </c>
      <c r="N17" s="20">
        <f t="shared" si="15"/>
        <v>2445763.8337300001</v>
      </c>
      <c r="O17" s="20">
        <f t="shared" si="16"/>
        <v>-8.6020551499643716E-6</v>
      </c>
      <c r="P17" s="21">
        <f t="shared" si="17"/>
        <v>1.0916399999999994E-5</v>
      </c>
      <c r="Q17" s="22">
        <f t="shared" si="18"/>
        <v>-0.74321756495692171</v>
      </c>
      <c r="R17" s="22">
        <f t="shared" si="19"/>
        <v>0.94317695999999951</v>
      </c>
    </row>
    <row r="18" spans="1:18" x14ac:dyDescent="0.2">
      <c r="A18" s="2"/>
      <c r="B18" s="2"/>
      <c r="C18" s="16">
        <f t="shared" si="9"/>
        <v>2448773.2150711077</v>
      </c>
      <c r="D18" s="16">
        <v>1.8E-5</v>
      </c>
      <c r="E18" s="17">
        <v>6.2362842600000003E-2</v>
      </c>
      <c r="F18" s="17">
        <v>6E-10</v>
      </c>
      <c r="G18" s="11">
        <v>2445854.8827999998</v>
      </c>
      <c r="H18" s="11">
        <v>1.15741E-3</v>
      </c>
      <c r="I18" s="12">
        <f t="shared" si="10"/>
        <v>-46796.011045011888</v>
      </c>
      <c r="J18" s="12">
        <f t="shared" si="11"/>
        <v>-46796</v>
      </c>
      <c r="K18" s="18">
        <f t="shared" si="12"/>
        <v>6.236285731917126E-2</v>
      </c>
      <c r="L18" s="19">
        <f t="shared" si="13"/>
        <v>2.4348448585349174E-8</v>
      </c>
      <c r="M18" s="20">
        <f t="shared" si="14"/>
        <v>2445854.883488798</v>
      </c>
      <c r="N18" s="20">
        <f t="shared" si="15"/>
        <v>2445854.8827999998</v>
      </c>
      <c r="O18" s="20">
        <f t="shared" si="16"/>
        <v>-6.8879833813501046E-4</v>
      </c>
      <c r="P18" s="21">
        <f t="shared" si="17"/>
        <v>1.1113324E-3</v>
      </c>
      <c r="Q18" s="22">
        <f t="shared" si="18"/>
        <v>-59.512176414864904</v>
      </c>
      <c r="R18" s="22">
        <f t="shared" si="19"/>
        <v>96.019119360000005</v>
      </c>
    </row>
    <row r="19" spans="1:18" x14ac:dyDescent="0.2">
      <c r="A19" s="2"/>
      <c r="B19" s="2"/>
      <c r="C19" s="16">
        <f t="shared" si="9"/>
        <v>2448773.2150711077</v>
      </c>
      <c r="D19" s="16">
        <v>1.8E-5</v>
      </c>
      <c r="E19" s="17">
        <v>6.2362842600000003E-2</v>
      </c>
      <c r="F19" s="17">
        <v>6E-10</v>
      </c>
      <c r="G19" s="11">
        <v>2446054.9423099998</v>
      </c>
      <c r="H19" s="11">
        <v>1.15741E-3</v>
      </c>
      <c r="I19" s="12">
        <f t="shared" si="10"/>
        <v>-43588.018887193699</v>
      </c>
      <c r="J19" s="12">
        <f t="shared" si="11"/>
        <v>-43588</v>
      </c>
      <c r="K19" s="18">
        <f t="shared" si="12"/>
        <v>6.23628696225541E-2</v>
      </c>
      <c r="L19" s="19">
        <f t="shared" si="13"/>
        <v>2.6140451500412956E-8</v>
      </c>
      <c r="M19" s="20">
        <f t="shared" si="14"/>
        <v>2446054.9434878589</v>
      </c>
      <c r="N19" s="20">
        <f t="shared" si="15"/>
        <v>2446054.9423099998</v>
      </c>
      <c r="O19" s="20">
        <f t="shared" si="16"/>
        <v>-1.1778590879863438E-3</v>
      </c>
      <c r="P19" s="21">
        <f t="shared" si="17"/>
        <v>1.1132571999999999E-3</v>
      </c>
      <c r="Q19" s="22">
        <f t="shared" si="18"/>
        <v>-101.76702520202011</v>
      </c>
      <c r="R19" s="22">
        <f t="shared" si="19"/>
        <v>96.185422079999995</v>
      </c>
    </row>
    <row r="20" spans="1:18" x14ac:dyDescent="0.2">
      <c r="A20" s="2"/>
      <c r="B20" s="2"/>
      <c r="C20" s="16">
        <f t="shared" si="9"/>
        <v>2448773.2150711077</v>
      </c>
      <c r="D20" s="16">
        <v>1.8E-5</v>
      </c>
      <c r="E20" s="17">
        <v>6.2362842600000003E-2</v>
      </c>
      <c r="F20" s="17">
        <v>6E-10</v>
      </c>
      <c r="G20" s="11">
        <v>2446086.9356499999</v>
      </c>
      <c r="H20" s="11">
        <v>3.472E-5</v>
      </c>
      <c r="I20" s="12">
        <f t="shared" si="10"/>
        <v>-43074.999616964917</v>
      </c>
      <c r="J20" s="12">
        <f t="shared" si="11"/>
        <v>-43075</v>
      </c>
      <c r="K20" s="18">
        <f t="shared" si="12"/>
        <v>6.236284204545197E-2</v>
      </c>
      <c r="L20" s="19">
        <f t="shared" si="13"/>
        <v>3.8816018572257688E-10</v>
      </c>
      <c r="M20" s="20">
        <f t="shared" si="14"/>
        <v>2446086.9356261129</v>
      </c>
      <c r="N20" s="20">
        <f t="shared" si="15"/>
        <v>2446086.9356499999</v>
      </c>
      <c r="O20" s="20">
        <f t="shared" si="16"/>
        <v>2.3887156499688422E-5</v>
      </c>
      <c r="P20" s="21">
        <f t="shared" si="17"/>
        <v>9.1249999999999999E-6</v>
      </c>
      <c r="Q20" s="22">
        <f t="shared" si="18"/>
        <v>2.0638503215730797</v>
      </c>
      <c r="R20" s="22">
        <f t="shared" si="19"/>
        <v>0.78839999999999999</v>
      </c>
    </row>
    <row r="21" spans="1:18" x14ac:dyDescent="0.2">
      <c r="A21" s="2"/>
      <c r="B21" s="2"/>
      <c r="C21" s="16">
        <f t="shared" si="9"/>
        <v>2448773.2150711077</v>
      </c>
      <c r="D21" s="16">
        <v>1.8E-5</v>
      </c>
      <c r="E21" s="17">
        <v>6.2362842600000003E-2</v>
      </c>
      <c r="F21" s="17">
        <v>6E-10</v>
      </c>
      <c r="G21" s="11">
        <v>2446086.9979599998</v>
      </c>
      <c r="H21" s="11">
        <v>3.472E-5</v>
      </c>
      <c r="I21" s="12">
        <f t="shared" si="10"/>
        <v>-43074.000464306824</v>
      </c>
      <c r="J21" s="12">
        <f t="shared" si="11"/>
        <v>-43074</v>
      </c>
      <c r="K21" s="18">
        <f t="shared" si="12"/>
        <v>6.2362843272226708E-2</v>
      </c>
      <c r="L21" s="19">
        <f t="shared" si="13"/>
        <v>3.8816919719552397E-10</v>
      </c>
      <c r="M21" s="20">
        <f t="shared" si="14"/>
        <v>2446086.9979889551</v>
      </c>
      <c r="N21" s="20">
        <f t="shared" si="15"/>
        <v>2446086.9979599998</v>
      </c>
      <c r="O21" s="20">
        <f t="shared" si="16"/>
        <v>-2.8955493084986683E-5</v>
      </c>
      <c r="P21" s="21">
        <f t="shared" si="17"/>
        <v>9.1244000000000003E-6</v>
      </c>
      <c r="Q21" s="22">
        <f t="shared" si="18"/>
        <v>-2.5017546025428494</v>
      </c>
      <c r="R21" s="22">
        <f t="shared" si="19"/>
        <v>0.78834816000000008</v>
      </c>
    </row>
    <row r="22" spans="1:18" x14ac:dyDescent="0.2">
      <c r="A22" s="2"/>
      <c r="B22" s="2"/>
      <c r="C22" s="16">
        <f t="shared" si="9"/>
        <v>2448773.2150711077</v>
      </c>
      <c r="D22" s="16">
        <v>1.8E-5</v>
      </c>
      <c r="E22" s="17">
        <v>6.2362842600000003E-2</v>
      </c>
      <c r="F22" s="17">
        <v>6E-10</v>
      </c>
      <c r="G22" s="11">
        <v>2448560.5578000001</v>
      </c>
      <c r="H22" s="11">
        <v>4.6300000000000001E-5</v>
      </c>
      <c r="I22" s="12">
        <f t="shared" si="10"/>
        <v>-3409.9996446867985</v>
      </c>
      <c r="J22" s="12">
        <f t="shared" si="11"/>
        <v>-3410</v>
      </c>
      <c r="K22" s="18">
        <f t="shared" si="12"/>
        <v>6.2362836101952708E-2</v>
      </c>
      <c r="L22" s="19">
        <f t="shared" si="13"/>
        <v>8.2991202346041057E-9</v>
      </c>
      <c r="M22" s="20">
        <f t="shared" si="14"/>
        <v>2448560.5577778416</v>
      </c>
      <c r="N22" s="20">
        <f t="shared" si="15"/>
        <v>2448560.5578000001</v>
      </c>
      <c r="O22" s="20">
        <f t="shared" si="16"/>
        <v>2.215834127489158E-5</v>
      </c>
      <c r="P22" s="21">
        <f t="shared" si="17"/>
        <v>2.6254E-5</v>
      </c>
      <c r="Q22" s="22">
        <f t="shared" si="18"/>
        <v>1.9144806861506325</v>
      </c>
      <c r="R22" s="22">
        <f t="shared" si="19"/>
        <v>2.2683456</v>
      </c>
    </row>
    <row r="23" spans="1:18" x14ac:dyDescent="0.2">
      <c r="A23" s="2"/>
      <c r="B23" s="2"/>
      <c r="C23" s="16">
        <f t="shared" si="9"/>
        <v>2448773.2150711077</v>
      </c>
      <c r="D23" s="16">
        <v>1.8E-5</v>
      </c>
      <c r="E23" s="17">
        <v>6.2362842600000003E-2</v>
      </c>
      <c r="F23" s="17">
        <v>6E-10</v>
      </c>
      <c r="G23" s="11">
        <v>2448773.2150900001</v>
      </c>
      <c r="H23" s="11">
        <v>5.787E-5</v>
      </c>
      <c r="I23" s="12">
        <f t="shared" si="10"/>
        <v>3.0294231788854166E-4</v>
      </c>
      <c r="J23" s="12">
        <f>ROUND(I23,0)</f>
        <v>0</v>
      </c>
      <c r="K23" s="18">
        <v>6.2362842600000003E-2</v>
      </c>
      <c r="L23" s="17">
        <v>6E-10</v>
      </c>
      <c r="M23" s="20">
        <f t="shared" si="14"/>
        <v>2448773.2150711077</v>
      </c>
      <c r="N23" s="20">
        <f t="shared" si="15"/>
        <v>2448773.2150711077</v>
      </c>
      <c r="O23" s="20">
        <f t="shared" si="16"/>
        <v>0</v>
      </c>
      <c r="P23" s="21">
        <f t="shared" si="17"/>
        <v>0</v>
      </c>
      <c r="Q23" s="22">
        <f t="shared" si="18"/>
        <v>0</v>
      </c>
      <c r="R23" s="22">
        <f t="shared" si="19"/>
        <v>0</v>
      </c>
    </row>
    <row r="24" spans="1:18" x14ac:dyDescent="0.2">
      <c r="A24" s="2"/>
      <c r="B24" s="2"/>
      <c r="C24" s="16">
        <f t="shared" si="9"/>
        <v>2448773.2150711077</v>
      </c>
      <c r="D24" s="16">
        <v>1.8E-5</v>
      </c>
      <c r="E24" s="17">
        <v>6.2362842600000003E-2</v>
      </c>
      <c r="F24" s="17">
        <v>6E-10</v>
      </c>
      <c r="G24" s="11">
        <v>2448774.2129299999</v>
      </c>
      <c r="H24" s="11">
        <v>5.787E-5</v>
      </c>
      <c r="I24" s="12">
        <f t="shared" si="10"/>
        <v>16.000856449011941</v>
      </c>
      <c r="J24" s="12">
        <f t="shared" si="11"/>
        <v>16</v>
      </c>
      <c r="K24" s="18">
        <f t="shared" si="12"/>
        <v>6.2366180762182921E-2</v>
      </c>
      <c r="L24" s="19">
        <f t="shared" si="13"/>
        <v>2.4918749999999998E-6</v>
      </c>
      <c r="M24" s="20">
        <f t="shared" si="14"/>
        <v>2448774.2128765895</v>
      </c>
      <c r="N24" s="20">
        <f t="shared" si="15"/>
        <v>2448774.2129299999</v>
      </c>
      <c r="O24" s="20">
        <f t="shared" si="16"/>
        <v>5.3410594926694976E-5</v>
      </c>
      <c r="P24" s="21">
        <f t="shared" si="17"/>
        <v>3.9860399999999995E-5</v>
      </c>
      <c r="Q24" s="22">
        <f t="shared" si="18"/>
        <v>4.614675401666446</v>
      </c>
      <c r="R24" s="22">
        <f t="shared" si="19"/>
        <v>3.4439385599999999</v>
      </c>
    </row>
    <row r="25" spans="1:18" x14ac:dyDescent="0.2">
      <c r="A25" s="2"/>
      <c r="B25" s="2"/>
      <c r="C25" s="16">
        <f t="shared" si="9"/>
        <v>2448773.2150711077</v>
      </c>
      <c r="D25" s="16">
        <v>1.8E-5</v>
      </c>
      <c r="E25" s="17">
        <v>6.2362842600000003E-2</v>
      </c>
      <c r="F25" s="17">
        <v>6E-10</v>
      </c>
      <c r="G25" s="11">
        <v>2449137.9129400002</v>
      </c>
      <c r="H25" s="11">
        <v>5.787E-5</v>
      </c>
      <c r="I25" s="12">
        <f t="shared" si="10"/>
        <v>5847.999444663822</v>
      </c>
      <c r="J25" s="12">
        <f t="shared" si="11"/>
        <v>5848</v>
      </c>
      <c r="K25" s="18">
        <f t="shared" si="12"/>
        <v>6.2362836677916783E-2</v>
      </c>
      <c r="L25" s="19">
        <f t="shared" si="13"/>
        <v>6.817715458276333E-9</v>
      </c>
      <c r="M25" s="20">
        <f t="shared" si="14"/>
        <v>2449137.9129746323</v>
      </c>
      <c r="N25" s="20">
        <f t="shared" si="15"/>
        <v>2449137.9129400002</v>
      </c>
      <c r="O25" s="20">
        <f t="shared" si="16"/>
        <v>-3.4632342668483584E-5</v>
      </c>
      <c r="P25" s="21">
        <f t="shared" si="17"/>
        <v>3.63612E-5</v>
      </c>
      <c r="Q25" s="22">
        <f t="shared" si="18"/>
        <v>-2.9922344065569817</v>
      </c>
      <c r="R25" s="22">
        <f t="shared" si="19"/>
        <v>3.1416076799999999</v>
      </c>
    </row>
    <row r="26" spans="1:18" x14ac:dyDescent="0.2">
      <c r="A26" s="2"/>
      <c r="B26" s="2"/>
      <c r="C26" s="16">
        <f t="shared" si="9"/>
        <v>2448773.2150711077</v>
      </c>
      <c r="D26" s="16">
        <v>1.8E-5</v>
      </c>
      <c r="E26" s="17">
        <v>6.2362842600000003E-2</v>
      </c>
      <c r="F26" s="17">
        <v>6E-10</v>
      </c>
      <c r="G26" s="11">
        <v>2449143.96214</v>
      </c>
      <c r="H26" s="11">
        <v>5.787E-5</v>
      </c>
      <c r="I26" s="12">
        <f t="shared" si="10"/>
        <v>5944.9995130952075</v>
      </c>
      <c r="J26" s="12">
        <f t="shared" si="11"/>
        <v>5945</v>
      </c>
      <c r="K26" s="18">
        <f t="shared" si="12"/>
        <v>6.2362837492385713E-2</v>
      </c>
      <c r="L26" s="19">
        <f t="shared" si="13"/>
        <v>6.7064760302775436E-9</v>
      </c>
      <c r="M26" s="20">
        <f t="shared" si="14"/>
        <v>2449143.9621703648</v>
      </c>
      <c r="N26" s="20">
        <f t="shared" si="15"/>
        <v>2449143.96214</v>
      </c>
      <c r="O26" s="20">
        <f t="shared" si="16"/>
        <v>-3.0364766953130951E-5</v>
      </c>
      <c r="P26" s="21">
        <f t="shared" si="17"/>
        <v>3.6302999999999994E-5</v>
      </c>
      <c r="Q26" s="22">
        <f t="shared" si="18"/>
        <v>-2.6235158647505141</v>
      </c>
      <c r="R26" s="22">
        <f t="shared" si="19"/>
        <v>3.1365791999999995</v>
      </c>
    </row>
    <row r="27" spans="1:18" x14ac:dyDescent="0.2">
      <c r="A27" s="2"/>
      <c r="B27" s="2"/>
      <c r="C27" s="16">
        <f t="shared" si="9"/>
        <v>2448773.2150711077</v>
      </c>
      <c r="D27" s="16">
        <v>1.8E-5</v>
      </c>
      <c r="E27" s="17">
        <v>6.2362842600000003E-2</v>
      </c>
      <c r="F27" s="17">
        <v>6E-10</v>
      </c>
      <c r="G27" s="11">
        <v>2449144.0243799998</v>
      </c>
      <c r="H27" s="11">
        <v>5.787E-5</v>
      </c>
      <c r="I27" s="12">
        <f t="shared" si="10"/>
        <v>5945.9975432889578</v>
      </c>
      <c r="J27" s="12">
        <f t="shared" si="11"/>
        <v>5946</v>
      </c>
      <c r="K27" s="18">
        <f t="shared" si="12"/>
        <v>6.2362816833521018E-2</v>
      </c>
      <c r="L27" s="19">
        <f t="shared" si="13"/>
        <v>6.7053481331987884E-9</v>
      </c>
      <c r="M27" s="20">
        <f t="shared" si="14"/>
        <v>2449144.0245332075</v>
      </c>
      <c r="N27" s="20">
        <f t="shared" si="15"/>
        <v>2449144.0243799998</v>
      </c>
      <c r="O27" s="20">
        <f t="shared" si="16"/>
        <v>-1.5320748404580586E-4</v>
      </c>
      <c r="P27" s="21">
        <f t="shared" si="17"/>
        <v>3.63024E-5</v>
      </c>
      <c r="Q27" s="22">
        <f t="shared" si="18"/>
        <v>-13.237126621557627</v>
      </c>
      <c r="R27" s="22">
        <f t="shared" si="19"/>
        <v>3.1365273600000001</v>
      </c>
    </row>
    <row r="28" spans="1:18" x14ac:dyDescent="0.2">
      <c r="A28" s="2"/>
      <c r="B28" s="2"/>
      <c r="C28" s="16">
        <f t="shared" si="9"/>
        <v>2448773.2150711077</v>
      </c>
      <c r="D28" s="16">
        <v>1.8E-5</v>
      </c>
      <c r="E28" s="17">
        <v>6.2362842600000003E-2</v>
      </c>
      <c r="F28" s="17">
        <v>6E-10</v>
      </c>
      <c r="G28" s="11">
        <v>2449144.0868899999</v>
      </c>
      <c r="H28" s="11">
        <v>5.787E-5</v>
      </c>
      <c r="I28" s="12">
        <f t="shared" si="10"/>
        <v>5946.9999029869768</v>
      </c>
      <c r="J28" s="12">
        <f t="shared" si="11"/>
        <v>5947</v>
      </c>
      <c r="K28" s="18">
        <f t="shared" si="12"/>
        <v>6.2362841582679011E-2</v>
      </c>
      <c r="L28" s="19">
        <f t="shared" si="13"/>
        <v>6.7042206154363541E-9</v>
      </c>
      <c r="M28" s="20">
        <f t="shared" si="14"/>
        <v>2449144.0868960498</v>
      </c>
      <c r="N28" s="20">
        <f t="shared" si="15"/>
        <v>2449144.0868899999</v>
      </c>
      <c r="O28" s="20">
        <f t="shared" si="16"/>
        <v>-6.0500079354791625E-6</v>
      </c>
      <c r="P28" s="21">
        <f t="shared" si="17"/>
        <v>3.6301799999999999E-5</v>
      </c>
      <c r="Q28" s="22">
        <f t="shared" si="18"/>
        <v>-0.52272068562539964</v>
      </c>
      <c r="R28" s="22">
        <f t="shared" si="19"/>
        <v>3.1364755199999999</v>
      </c>
    </row>
    <row r="29" spans="1:18" x14ac:dyDescent="0.2">
      <c r="A29" s="2"/>
      <c r="B29" s="2"/>
      <c r="C29" s="16">
        <f t="shared" si="9"/>
        <v>2448773.2150711077</v>
      </c>
      <c r="D29" s="16">
        <v>1.8E-5</v>
      </c>
      <c r="E29" s="17">
        <v>6.2362842600000003E-2</v>
      </c>
      <c r="F29" s="17">
        <v>6E-10</v>
      </c>
      <c r="G29" s="11">
        <v>2449144.9600499999</v>
      </c>
      <c r="H29" s="11">
        <v>5.787E-5</v>
      </c>
      <c r="I29" s="12">
        <f t="shared" si="10"/>
        <v>5961.0011890662481</v>
      </c>
      <c r="J29" s="12">
        <f t="shared" si="11"/>
        <v>5961</v>
      </c>
      <c r="K29" s="18">
        <f t="shared" si="12"/>
        <v>6.2362855039783803E-2</v>
      </c>
      <c r="L29" s="19">
        <f t="shared" si="13"/>
        <v>6.6884750880724701E-9</v>
      </c>
      <c r="M29" s="20">
        <f t="shared" si="14"/>
        <v>2449144.9599758461</v>
      </c>
      <c r="N29" s="20">
        <f t="shared" si="15"/>
        <v>2449144.9600499999</v>
      </c>
      <c r="O29" s="20">
        <f t="shared" si="16"/>
        <v>7.4153551233455128E-5</v>
      </c>
      <c r="P29" s="21">
        <f t="shared" si="17"/>
        <v>3.6293399999999994E-5</v>
      </c>
      <c r="Q29" s="22">
        <f t="shared" si="18"/>
        <v>6.4068668265705231</v>
      </c>
      <c r="R29" s="22">
        <f t="shared" si="19"/>
        <v>3.1357497599999995</v>
      </c>
    </row>
    <row r="30" spans="1:18" x14ac:dyDescent="0.2">
      <c r="A30" s="2"/>
      <c r="B30" s="2"/>
      <c r="C30" s="16">
        <f t="shared" si="9"/>
        <v>2448773.2150711077</v>
      </c>
      <c r="D30" s="16">
        <v>1.8E-5</v>
      </c>
      <c r="E30" s="17">
        <v>6.2362842600000003E-2</v>
      </c>
      <c r="F30" s="17">
        <v>6E-10</v>
      </c>
      <c r="G30" s="11">
        <v>2449145.0223500002</v>
      </c>
      <c r="H30" s="11">
        <v>5.787E-5</v>
      </c>
      <c r="I30" s="12">
        <f t="shared" si="10"/>
        <v>5962.0001813786948</v>
      </c>
      <c r="J30" s="12">
        <f t="shared" si="11"/>
        <v>5962</v>
      </c>
      <c r="K30" s="18">
        <f t="shared" si="12"/>
        <v>6.2362844497230965E-2</v>
      </c>
      <c r="L30" s="19">
        <f t="shared" si="13"/>
        <v>6.6873532371687345E-9</v>
      </c>
      <c r="M30" s="20">
        <f t="shared" si="14"/>
        <v>2449145.0223386888</v>
      </c>
      <c r="N30" s="20">
        <f t="shared" si="15"/>
        <v>2449145.0223500002</v>
      </c>
      <c r="O30" s="20">
        <f t="shared" si="16"/>
        <v>1.1311290999085899E-5</v>
      </c>
      <c r="P30" s="21">
        <f t="shared" si="17"/>
        <v>3.6292799999999992E-5</v>
      </c>
      <c r="Q30" s="22">
        <f t="shared" si="18"/>
        <v>0.97729554232102167</v>
      </c>
      <c r="R30" s="22">
        <f t="shared" si="19"/>
        <v>3.1356979199999993</v>
      </c>
    </row>
    <row r="31" spans="1:18" x14ac:dyDescent="0.2">
      <c r="A31" s="2"/>
      <c r="B31" s="2"/>
      <c r="C31" s="16">
        <f t="shared" si="9"/>
        <v>2448773.2150711077</v>
      </c>
      <c r="D31" s="16">
        <v>1.8E-5</v>
      </c>
      <c r="E31" s="17">
        <v>6.2362842600000003E-2</v>
      </c>
      <c r="F31" s="17">
        <v>6E-10</v>
      </c>
      <c r="G31" s="11">
        <v>2449145.0845400002</v>
      </c>
      <c r="H31" s="11">
        <v>5.787E-5</v>
      </c>
      <c r="I31" s="12">
        <f t="shared" si="10"/>
        <v>5962.9974098143311</v>
      </c>
      <c r="J31" s="12">
        <f t="shared" si="11"/>
        <v>5963</v>
      </c>
      <c r="K31" s="18">
        <f t="shared" si="12"/>
        <v>6.2362815511061348E-2</v>
      </c>
      <c r="L31" s="19">
        <f t="shared" si="13"/>
        <v>6.6862317625356357E-9</v>
      </c>
      <c r="M31" s="20">
        <f t="shared" si="14"/>
        <v>2449145.0847015316</v>
      </c>
      <c r="N31" s="20">
        <f t="shared" si="15"/>
        <v>2449145.0845400002</v>
      </c>
      <c r="O31" s="20">
        <f t="shared" si="16"/>
        <v>-1.6153134119808316E-4</v>
      </c>
      <c r="P31" s="21">
        <f t="shared" si="17"/>
        <v>3.6292199999999991E-5</v>
      </c>
      <c r="Q31" s="22">
        <f t="shared" si="18"/>
        <v>-13.956307879514384</v>
      </c>
      <c r="R31" s="22">
        <f t="shared" si="19"/>
        <v>3.1356460799999994</v>
      </c>
    </row>
    <row r="32" spans="1:18" x14ac:dyDescent="0.2">
      <c r="A32" s="2"/>
      <c r="B32" s="2"/>
      <c r="C32" s="16">
        <f t="shared" si="9"/>
        <v>2448773.2150711077</v>
      </c>
      <c r="D32" s="16">
        <v>1.8E-5</v>
      </c>
      <c r="E32" s="17">
        <v>6.2362842600000003E-2</v>
      </c>
      <c r="F32" s="17">
        <v>6E-10</v>
      </c>
      <c r="G32" s="11">
        <v>2449145.1471099998</v>
      </c>
      <c r="H32" s="11">
        <v>5.787E-5</v>
      </c>
      <c r="I32" s="12">
        <f t="shared" si="10"/>
        <v>5964.0007316161127</v>
      </c>
      <c r="J32" s="12">
        <f t="shared" si="11"/>
        <v>5964</v>
      </c>
      <c r="K32" s="18">
        <f t="shared" si="12"/>
        <v>6.236285025017782E-2</v>
      </c>
      <c r="L32" s="19">
        <f t="shared" si="13"/>
        <v>6.6851106639839023E-9</v>
      </c>
      <c r="M32" s="20">
        <f t="shared" si="14"/>
        <v>2449145.1470643743</v>
      </c>
      <c r="N32" s="20">
        <f t="shared" si="15"/>
        <v>2449145.1471099998</v>
      </c>
      <c r="O32" s="20">
        <f t="shared" si="16"/>
        <v>4.5625660504283738E-5</v>
      </c>
      <c r="P32" s="21">
        <f t="shared" si="17"/>
        <v>3.6291599999999997E-5</v>
      </c>
      <c r="Q32" s="22">
        <f t="shared" si="18"/>
        <v>3.942057067570115</v>
      </c>
      <c r="R32" s="22">
        <f t="shared" si="19"/>
        <v>3.1355942399999996</v>
      </c>
    </row>
    <row r="33" spans="1:18" x14ac:dyDescent="0.2">
      <c r="A33" s="2"/>
      <c r="B33" s="2"/>
      <c r="C33" s="16">
        <f t="shared" si="9"/>
        <v>2448773.2150711077</v>
      </c>
      <c r="D33" s="16">
        <v>1.8E-5</v>
      </c>
      <c r="E33" s="17">
        <v>6.2362842600000003E-2</v>
      </c>
      <c r="F33" s="17">
        <v>6E-10</v>
      </c>
      <c r="G33" s="11">
        <v>2451870.7768799998</v>
      </c>
      <c r="H33" s="11">
        <v>5.787E-5</v>
      </c>
      <c r="I33" s="12">
        <f t="shared" si="10"/>
        <v>49669.990650683714</v>
      </c>
      <c r="J33" s="12">
        <f t="shared" si="11"/>
        <v>49670</v>
      </c>
      <c r="K33" s="18">
        <f t="shared" si="12"/>
        <v>6.2362830861527281E-2</v>
      </c>
      <c r="L33" s="19">
        <f t="shared" si="13"/>
        <v>8.0269780551640821E-10</v>
      </c>
      <c r="M33" s="20">
        <f t="shared" si="14"/>
        <v>2451870.7774630496</v>
      </c>
      <c r="N33" s="20">
        <f t="shared" si="15"/>
        <v>2451870.7768799998</v>
      </c>
      <c r="O33" s="20">
        <f t="shared" si="16"/>
        <v>-5.8304994008301358E-4</v>
      </c>
      <c r="P33" s="21">
        <f t="shared" si="17"/>
        <v>1.0067999999999996E-5</v>
      </c>
      <c r="Q33" s="22">
        <f t="shared" si="18"/>
        <v>-50.375514823172374</v>
      </c>
      <c r="R33" s="22">
        <f t="shared" si="19"/>
        <v>0.86987519999999963</v>
      </c>
    </row>
    <row r="34" spans="1:18" x14ac:dyDescent="0.2">
      <c r="A34" s="2"/>
      <c r="B34" s="2"/>
      <c r="C34" s="16">
        <f t="shared" si="9"/>
        <v>2448773.2150711077</v>
      </c>
      <c r="D34" s="16">
        <v>1.8E-5</v>
      </c>
      <c r="E34" s="17">
        <v>6.2362842600000003E-2</v>
      </c>
      <c r="F34" s="17">
        <v>6E-10</v>
      </c>
      <c r="G34" s="11">
        <v>2451870.9016300002</v>
      </c>
      <c r="H34" s="11">
        <v>5.787E-5</v>
      </c>
      <c r="I34" s="12">
        <f t="shared" si="10"/>
        <v>49671.991040582951</v>
      </c>
      <c r="J34" s="12">
        <f t="shared" si="11"/>
        <v>49672</v>
      </c>
      <c r="K34" s="18">
        <f t="shared" si="12"/>
        <v>6.2362831351515637E-2</v>
      </c>
      <c r="L34" s="19">
        <f t="shared" si="13"/>
        <v>8.0266548558544042E-10</v>
      </c>
      <c r="M34" s="20">
        <f t="shared" si="14"/>
        <v>2451870.9021887351</v>
      </c>
      <c r="N34" s="20">
        <f t="shared" si="15"/>
        <v>2451870.9016300002</v>
      </c>
      <c r="O34" s="20">
        <f t="shared" si="16"/>
        <v>-5.5873471543677056E-4</v>
      </c>
      <c r="P34" s="21">
        <f t="shared" si="17"/>
        <v>1.0066799999999997E-5</v>
      </c>
      <c r="Q34" s="22">
        <f t="shared" si="18"/>
        <v>-48.274679413736976</v>
      </c>
      <c r="R34" s="22">
        <f t="shared" si="19"/>
        <v>0.86977151999999969</v>
      </c>
    </row>
    <row r="35" spans="1:18" x14ac:dyDescent="0.2">
      <c r="A35" s="2"/>
      <c r="B35" s="2"/>
      <c r="C35" s="16">
        <f t="shared" si="9"/>
        <v>2448773.2150711077</v>
      </c>
      <c r="D35" s="16">
        <v>1.8E-5</v>
      </c>
      <c r="E35" s="17">
        <v>6.2362842600000003E-2</v>
      </c>
      <c r="F35" s="17">
        <v>6E-10</v>
      </c>
      <c r="G35" s="11">
        <v>2452284.6789970002</v>
      </c>
      <c r="H35" s="11">
        <v>1.1E-5</v>
      </c>
      <c r="I35" s="12">
        <f t="shared" si="10"/>
        <v>56306.98953887145</v>
      </c>
      <c r="J35" s="12">
        <f t="shared" si="11"/>
        <v>56307</v>
      </c>
      <c r="K35" s="18">
        <f t="shared" si="12"/>
        <v>6.2362831013772484E-2</v>
      </c>
      <c r="L35" s="19">
        <f t="shared" si="13"/>
        <v>1.2431846839646936E-10</v>
      </c>
      <c r="M35" s="20">
        <f t="shared" si="14"/>
        <v>2452284.6796493861</v>
      </c>
      <c r="N35" s="20">
        <f t="shared" si="15"/>
        <v>2452284.6789970002</v>
      </c>
      <c r="O35" s="20">
        <f t="shared" si="16"/>
        <v>-6.5238571291610647E-4</v>
      </c>
      <c r="P35" s="21">
        <f t="shared" si="17"/>
        <v>2.6784199999999997E-5</v>
      </c>
      <c r="Q35" s="22">
        <f t="shared" si="18"/>
        <v>-56.366125595951601</v>
      </c>
      <c r="R35" s="22">
        <f t="shared" si="19"/>
        <v>2.3141548800000002</v>
      </c>
    </row>
    <row r="36" spans="1:18" x14ac:dyDescent="0.2">
      <c r="A36" s="2"/>
      <c r="B36" s="2"/>
      <c r="C36" s="16">
        <f t="shared" si="9"/>
        <v>2448773.2150711077</v>
      </c>
      <c r="D36" s="16">
        <v>1.8E-5</v>
      </c>
      <c r="E36" s="17">
        <v>6.2362842600000003E-2</v>
      </c>
      <c r="F36" s="17">
        <v>6E-10</v>
      </c>
      <c r="G36" s="11">
        <v>2452284.7413630001</v>
      </c>
      <c r="H36" s="11">
        <v>1.7E-5</v>
      </c>
      <c r="I36" s="12">
        <f t="shared" si="10"/>
        <v>56307.989589499535</v>
      </c>
      <c r="J36" s="12">
        <f t="shared" si="11"/>
        <v>56308</v>
      </c>
      <c r="K36" s="18">
        <f t="shared" si="12"/>
        <v>6.2362831070050403E-2</v>
      </c>
      <c r="L36" s="19">
        <f t="shared" si="13"/>
        <v>1.7759465795268889E-11</v>
      </c>
      <c r="M36" s="20">
        <f t="shared" si="14"/>
        <v>2452284.7420122284</v>
      </c>
      <c r="N36" s="20">
        <f t="shared" si="15"/>
        <v>2452284.7413630001</v>
      </c>
      <c r="O36" s="20">
        <f t="shared" si="16"/>
        <v>-6.4922840203415766E-4</v>
      </c>
      <c r="P36" s="21">
        <f t="shared" si="17"/>
        <v>3.2784799999999998E-5</v>
      </c>
      <c r="Q36" s="22">
        <f t="shared" si="18"/>
        <v>-56.093333935751218</v>
      </c>
      <c r="R36" s="22">
        <f t="shared" si="19"/>
        <v>2.8326067199999994</v>
      </c>
    </row>
    <row r="37" spans="1:18" x14ac:dyDescent="0.2">
      <c r="C37" s="16">
        <f t="shared" si="9"/>
        <v>2448773.2150711077</v>
      </c>
      <c r="D37" s="16">
        <v>1.8E-5</v>
      </c>
      <c r="E37" s="17">
        <v>6.2362842600000003E-2</v>
      </c>
      <c r="F37" s="17">
        <v>6E-10</v>
      </c>
      <c r="G37" s="11">
        <v>2454914.8322800002</v>
      </c>
      <c r="H37" s="11">
        <v>1.2E-5</v>
      </c>
      <c r="I37" s="12">
        <f t="shared" ref="I37:I90" si="20">(G37-C37)/E37</f>
        <v>98481.995894338514</v>
      </c>
      <c r="J37" s="12">
        <f t="shared" ref="J37:J90" si="21">ROUND(I37,0)</f>
        <v>98482</v>
      </c>
      <c r="K37" s="18">
        <f t="shared" ref="K37:K90" si="22">(G37-C37)/J37</f>
        <v>6.2362840000126721E-2</v>
      </c>
      <c r="L37" s="19">
        <f t="shared" ref="L37:L90" si="23">ABS((H37-D37)/J37)</f>
        <v>6.0924839056883495E-11</v>
      </c>
      <c r="M37" s="20">
        <f t="shared" ref="M37:M90" si="24">C37+(E37*J37)</f>
        <v>2454914.8325360408</v>
      </c>
      <c r="N37" s="20">
        <f t="shared" ref="N37:N90" si="25">C37+(K37*J37)</f>
        <v>2454914.8322800002</v>
      </c>
      <c r="O37" s="20">
        <f t="shared" ref="O37:O90" si="26">(K37-E37)*J37</f>
        <v>-2.5604072055189497E-4</v>
      </c>
      <c r="P37" s="21">
        <f t="shared" ref="P37:P90" si="27">ABS((L37-F37)*J37)</f>
        <v>5.30892E-5</v>
      </c>
      <c r="Q37" s="22">
        <f t="shared" ref="Q37:Q90" si="28">O37*24*60*60</f>
        <v>-22.121918255683724</v>
      </c>
      <c r="R37" s="22">
        <f t="shared" ref="R37:R90" si="29">P37*24*60*60</f>
        <v>4.5869068799999999</v>
      </c>
    </row>
    <row r="38" spans="1:18" x14ac:dyDescent="0.2">
      <c r="C38" s="16">
        <f t="shared" si="9"/>
        <v>2448773.2150711077</v>
      </c>
      <c r="D38" s="16">
        <v>1.8E-5</v>
      </c>
      <c r="E38" s="17">
        <v>6.2362842600000003E-2</v>
      </c>
      <c r="F38" s="17">
        <v>6E-10</v>
      </c>
      <c r="G38" s="11">
        <v>2454914.894663</v>
      </c>
      <c r="H38" s="11">
        <v>1.4E-5</v>
      </c>
      <c r="I38" s="12">
        <f t="shared" si="20"/>
        <v>98482.996217563166</v>
      </c>
      <c r="J38" s="12">
        <f t="shared" si="21"/>
        <v>98483</v>
      </c>
      <c r="K38" s="18">
        <f t="shared" si="22"/>
        <v>6.2362840204830142E-2</v>
      </c>
      <c r="L38" s="19">
        <f t="shared" si="23"/>
        <v>4.061614694921967E-11</v>
      </c>
      <c r="M38" s="20">
        <f t="shared" si="24"/>
        <v>2454914.8948988835</v>
      </c>
      <c r="N38" s="20">
        <f t="shared" si="25"/>
        <v>2454914.894663</v>
      </c>
      <c r="O38" s="20">
        <f t="shared" si="26"/>
        <v>-2.3588351342657826E-4</v>
      </c>
      <c r="P38" s="21">
        <f t="shared" si="27"/>
        <v>5.5089799999999996E-5</v>
      </c>
      <c r="Q38" s="22">
        <f t="shared" si="28"/>
        <v>-20.380335560056363</v>
      </c>
      <c r="R38" s="22">
        <f t="shared" si="29"/>
        <v>4.7597587199999989</v>
      </c>
    </row>
    <row r="39" spans="1:18" x14ac:dyDescent="0.2">
      <c r="C39" s="16">
        <f t="shared" si="9"/>
        <v>2448773.2150711077</v>
      </c>
      <c r="D39" s="16">
        <v>1.8E-5</v>
      </c>
      <c r="E39" s="17">
        <v>6.2362842600000003E-2</v>
      </c>
      <c r="F39" s="17">
        <v>6E-10</v>
      </c>
      <c r="G39" s="11">
        <v>2454916.8279260001</v>
      </c>
      <c r="H39" s="11">
        <v>1.7E-5</v>
      </c>
      <c r="I39" s="12">
        <f t="shared" si="20"/>
        <v>98513.996456158784</v>
      </c>
      <c r="J39" s="12">
        <f t="shared" si="21"/>
        <v>98514</v>
      </c>
      <c r="K39" s="18">
        <f t="shared" si="22"/>
        <v>6.2362840356623303E-2</v>
      </c>
      <c r="L39" s="19">
        <f t="shared" si="23"/>
        <v>1.015084150476075E-11</v>
      </c>
      <c r="M39" s="20">
        <f t="shared" si="24"/>
        <v>2454916.8281470044</v>
      </c>
      <c r="N39" s="20">
        <f t="shared" si="25"/>
        <v>2454916.8279260001</v>
      </c>
      <c r="O39" s="20">
        <f t="shared" si="26"/>
        <v>-2.2100401219270205E-4</v>
      </c>
      <c r="P39" s="21">
        <f t="shared" si="27"/>
        <v>5.8108399999999994E-5</v>
      </c>
      <c r="Q39" s="22">
        <f t="shared" si="28"/>
        <v>-19.094746653449455</v>
      </c>
      <c r="R39" s="22">
        <f t="shared" si="29"/>
        <v>5.0205657599999993</v>
      </c>
    </row>
    <row r="40" spans="1:18" x14ac:dyDescent="0.2">
      <c r="C40" s="16">
        <f t="shared" si="9"/>
        <v>2448773.2150711077</v>
      </c>
      <c r="D40" s="16">
        <v>1.8E-5</v>
      </c>
      <c r="E40" s="17">
        <v>6.2362842600000003E-2</v>
      </c>
      <c r="F40" s="17">
        <v>6E-10</v>
      </c>
      <c r="G40" s="11">
        <v>2454919.6966030002</v>
      </c>
      <c r="H40" s="11">
        <v>1.7E-5</v>
      </c>
      <c r="I40" s="12">
        <f t="shared" si="20"/>
        <v>98559.996235521772</v>
      </c>
      <c r="J40" s="12">
        <f t="shared" si="21"/>
        <v>98560</v>
      </c>
      <c r="K40" s="18">
        <f t="shared" si="22"/>
        <v>6.2362840218064507E-2</v>
      </c>
      <c r="L40" s="19">
        <f t="shared" si="23"/>
        <v>1.0146103896103902E-11</v>
      </c>
      <c r="M40" s="20">
        <f t="shared" si="24"/>
        <v>2454919.6968377638</v>
      </c>
      <c r="N40" s="20">
        <f t="shared" si="25"/>
        <v>2454919.6966030002</v>
      </c>
      <c r="O40" s="20">
        <f t="shared" si="26"/>
        <v>-2.3476356249219066E-4</v>
      </c>
      <c r="P40" s="21">
        <f t="shared" si="27"/>
        <v>5.8135999999999994E-5</v>
      </c>
      <c r="Q40" s="22">
        <f t="shared" si="28"/>
        <v>-20.283571799325273</v>
      </c>
      <c r="R40" s="22">
        <f t="shared" si="29"/>
        <v>5.0229503999999991</v>
      </c>
    </row>
    <row r="41" spans="1:18" x14ac:dyDescent="0.2">
      <c r="C41" s="16">
        <f t="shared" si="9"/>
        <v>2448773.2150711077</v>
      </c>
      <c r="D41" s="16">
        <v>1.8E-5</v>
      </c>
      <c r="E41" s="17">
        <v>6.2362842600000003E-2</v>
      </c>
      <c r="F41" s="17">
        <v>6E-10</v>
      </c>
      <c r="G41" s="11">
        <v>2454920.756784</v>
      </c>
      <c r="H41" s="11">
        <v>1.5999999999999999E-5</v>
      </c>
      <c r="I41" s="12">
        <f t="shared" si="20"/>
        <v>98576.996438777496</v>
      </c>
      <c r="J41" s="12">
        <f t="shared" si="21"/>
        <v>98577</v>
      </c>
      <c r="K41" s="18">
        <f t="shared" si="22"/>
        <v>6.2362840347061098E-2</v>
      </c>
      <c r="L41" s="19">
        <f t="shared" si="23"/>
        <v>2.0288708319384857E-11</v>
      </c>
      <c r="M41" s="20">
        <f t="shared" si="24"/>
        <v>2454920.7570060878</v>
      </c>
      <c r="N41" s="20">
        <f t="shared" si="25"/>
        <v>2454920.756784</v>
      </c>
      <c r="O41" s="20">
        <f t="shared" si="26"/>
        <v>-2.2208795842622309E-4</v>
      </c>
      <c r="P41" s="21">
        <f t="shared" si="27"/>
        <v>5.7146199999999998E-5</v>
      </c>
      <c r="Q41" s="22">
        <f t="shared" si="28"/>
        <v>-19.188399608025676</v>
      </c>
      <c r="R41" s="22">
        <f t="shared" si="29"/>
        <v>4.9374316799999995</v>
      </c>
    </row>
    <row r="42" spans="1:18" x14ac:dyDescent="0.2">
      <c r="C42" s="16">
        <f t="shared" si="9"/>
        <v>2448773.2150711077</v>
      </c>
      <c r="D42" s="16">
        <v>1.8E-5</v>
      </c>
      <c r="E42" s="17">
        <v>6.2362842600000003E-2</v>
      </c>
      <c r="F42" s="17">
        <v>6E-10</v>
      </c>
      <c r="G42" s="11">
        <v>2454922.6276679998</v>
      </c>
      <c r="H42" s="11">
        <v>1.5999999999999999E-5</v>
      </c>
      <c r="I42" s="12">
        <f t="shared" si="20"/>
        <v>98606.996418282244</v>
      </c>
      <c r="J42" s="12">
        <f t="shared" si="21"/>
        <v>98607</v>
      </c>
      <c r="K42" s="18">
        <f t="shared" si="22"/>
        <v>6.236284033478455E-2</v>
      </c>
      <c r="L42" s="19">
        <f t="shared" si="23"/>
        <v>2.0282535722616052E-11</v>
      </c>
      <c r="M42" s="20">
        <f t="shared" si="24"/>
        <v>2454922.6278913659</v>
      </c>
      <c r="N42" s="20">
        <f t="shared" si="25"/>
        <v>2454922.6276679998</v>
      </c>
      <c r="O42" s="20">
        <f t="shared" si="26"/>
        <v>-2.2336610014562358E-4</v>
      </c>
      <c r="P42" s="21">
        <f t="shared" si="27"/>
        <v>5.7164199999999997E-5</v>
      </c>
      <c r="Q42" s="22">
        <f t="shared" si="28"/>
        <v>-19.298831052581878</v>
      </c>
      <c r="R42" s="22">
        <f t="shared" si="29"/>
        <v>4.9389868799999999</v>
      </c>
    </row>
    <row r="43" spans="1:18" x14ac:dyDescent="0.2">
      <c r="C43" s="16">
        <f t="shared" si="9"/>
        <v>2448773.2150711077</v>
      </c>
      <c r="D43" s="16">
        <v>1.8E-5</v>
      </c>
      <c r="E43" s="17">
        <v>6.2362842600000003E-2</v>
      </c>
      <c r="F43" s="17">
        <v>6E-10</v>
      </c>
      <c r="G43" s="11">
        <v>2454922.6900169998</v>
      </c>
      <c r="H43" s="11">
        <v>1.0000000000000001E-5</v>
      </c>
      <c r="I43" s="12">
        <f t="shared" si="20"/>
        <v>98607.996196313761</v>
      </c>
      <c r="J43" s="12">
        <f t="shared" si="21"/>
        <v>98608</v>
      </c>
      <c r="K43" s="18">
        <f t="shared" si="22"/>
        <v>6.2362840194427574E-2</v>
      </c>
      <c r="L43" s="19">
        <f t="shared" si="23"/>
        <v>8.1129320136297254E-11</v>
      </c>
      <c r="M43" s="20">
        <f t="shared" si="24"/>
        <v>2454922.6902542086</v>
      </c>
      <c r="N43" s="20">
        <f t="shared" si="25"/>
        <v>2454922.6900169998</v>
      </c>
      <c r="O43" s="20">
        <f t="shared" si="26"/>
        <v>-2.3720868605459078E-4</v>
      </c>
      <c r="P43" s="21">
        <f t="shared" si="27"/>
        <v>5.1164800000000002E-5</v>
      </c>
      <c r="Q43" s="22">
        <f t="shared" si="28"/>
        <v>-20.494830475116643</v>
      </c>
      <c r="R43" s="22">
        <f t="shared" si="29"/>
        <v>4.4206387200000004</v>
      </c>
    </row>
    <row r="44" spans="1:18" x14ac:dyDescent="0.2">
      <c r="C44" s="16">
        <f t="shared" si="9"/>
        <v>2448773.2150711077</v>
      </c>
      <c r="D44" s="16">
        <v>1.8E-5</v>
      </c>
      <c r="E44" s="17">
        <v>6.2362842600000003E-2</v>
      </c>
      <c r="F44" s="17">
        <v>6E-10</v>
      </c>
      <c r="G44" s="11">
        <v>2454922.7523650001</v>
      </c>
      <c r="H44" s="11">
        <v>1.0000000000000001E-5</v>
      </c>
      <c r="I44" s="12">
        <f t="shared" si="20"/>
        <v>98608.995958313695</v>
      </c>
      <c r="J44" s="12">
        <f t="shared" si="21"/>
        <v>98609</v>
      </c>
      <c r="K44" s="18">
        <f t="shared" si="22"/>
        <v>6.2362840043934671E-2</v>
      </c>
      <c r="L44" s="19">
        <f t="shared" si="23"/>
        <v>8.1128497398817546E-11</v>
      </c>
      <c r="M44" s="20">
        <f t="shared" si="24"/>
        <v>2454922.7526170509</v>
      </c>
      <c r="N44" s="20">
        <f t="shared" si="25"/>
        <v>2454922.7523650001</v>
      </c>
      <c r="O44" s="20">
        <f t="shared" si="26"/>
        <v>-2.5205104628531205E-4</v>
      </c>
      <c r="P44" s="21">
        <f t="shared" si="27"/>
        <v>5.1165400000000003E-5</v>
      </c>
      <c r="Q44" s="22">
        <f t="shared" si="28"/>
        <v>-21.777210399050961</v>
      </c>
      <c r="R44" s="22">
        <f t="shared" si="29"/>
        <v>4.4206905599999997</v>
      </c>
    </row>
    <row r="45" spans="1:18" x14ac:dyDescent="0.2">
      <c r="C45" s="16">
        <f t="shared" si="9"/>
        <v>2448773.2150711077</v>
      </c>
      <c r="D45" s="16">
        <v>1.8E-5</v>
      </c>
      <c r="E45" s="17">
        <v>6.2362842600000003E-2</v>
      </c>
      <c r="F45" s="17">
        <v>6E-10</v>
      </c>
      <c r="G45" s="11">
        <v>2454922.814727</v>
      </c>
      <c r="H45" s="11">
        <v>1.1E-5</v>
      </c>
      <c r="I45" s="12">
        <f t="shared" si="20"/>
        <v>98609.995944800539</v>
      </c>
      <c r="J45" s="12">
        <f t="shared" si="21"/>
        <v>98610</v>
      </c>
      <c r="K45" s="18">
        <f t="shared" si="22"/>
        <v>6.2362840035414605E-2</v>
      </c>
      <c r="L45" s="19">
        <f t="shared" si="23"/>
        <v>7.0986715343271478E-11</v>
      </c>
      <c r="M45" s="20">
        <f t="shared" si="24"/>
        <v>2454922.8149798936</v>
      </c>
      <c r="N45" s="20">
        <f t="shared" si="25"/>
        <v>2454922.814727</v>
      </c>
      <c r="O45" s="20">
        <f t="shared" si="26"/>
        <v>-2.5289376611774272E-4</v>
      </c>
      <c r="P45" s="21">
        <f t="shared" si="27"/>
        <v>5.2165999999999995E-5</v>
      </c>
      <c r="Q45" s="22">
        <f t="shared" si="28"/>
        <v>-21.85002139257297</v>
      </c>
      <c r="R45" s="22">
        <f t="shared" si="29"/>
        <v>4.5071423999999993</v>
      </c>
    </row>
    <row r="46" spans="1:18" x14ac:dyDescent="0.2">
      <c r="C46" s="16">
        <f t="shared" si="9"/>
        <v>2448773.2150711077</v>
      </c>
      <c r="D46" s="16">
        <v>1.8E-5</v>
      </c>
      <c r="E46" s="17">
        <v>6.2362842600000003E-2</v>
      </c>
      <c r="F46" s="17">
        <v>6E-10</v>
      </c>
      <c r="G46" s="11">
        <v>2454937.781831</v>
      </c>
      <c r="H46" s="11">
        <v>1.5999999999999999E-5</v>
      </c>
      <c r="I46" s="12">
        <f t="shared" si="20"/>
        <v>98849.996293983451</v>
      </c>
      <c r="J46" s="12">
        <f t="shared" si="21"/>
        <v>98850</v>
      </c>
      <c r="K46" s="18">
        <f t="shared" si="22"/>
        <v>6.236284026193499E-2</v>
      </c>
      <c r="L46" s="19">
        <f t="shared" si="23"/>
        <v>2.0232675771370776E-11</v>
      </c>
      <c r="M46" s="20">
        <f t="shared" si="24"/>
        <v>2454937.7820621179</v>
      </c>
      <c r="N46" s="20">
        <f t="shared" si="25"/>
        <v>2454937.781831</v>
      </c>
      <c r="O46" s="20">
        <f t="shared" si="26"/>
        <v>-2.3111772647875506E-4</v>
      </c>
      <c r="P46" s="21">
        <f t="shared" si="27"/>
        <v>5.7309999999999998E-5</v>
      </c>
      <c r="Q46" s="22">
        <f t="shared" si="28"/>
        <v>-19.968571567764435</v>
      </c>
      <c r="R46" s="22">
        <f t="shared" si="29"/>
        <v>4.9515840000000004</v>
      </c>
    </row>
    <row r="47" spans="1:18" x14ac:dyDescent="0.2">
      <c r="C47" s="16">
        <f t="shared" si="9"/>
        <v>2448773.2150711077</v>
      </c>
      <c r="D47" s="16">
        <v>1.8E-5</v>
      </c>
      <c r="E47" s="17">
        <v>6.2362842600000003E-2</v>
      </c>
      <c r="F47" s="17">
        <v>6E-10</v>
      </c>
      <c r="G47" s="11">
        <v>2454937.8441949999</v>
      </c>
      <c r="H47" s="11">
        <v>1.2E-5</v>
      </c>
      <c r="I47" s="12">
        <f t="shared" si="20"/>
        <v>98850.996312540912</v>
      </c>
      <c r="J47" s="12">
        <f t="shared" si="21"/>
        <v>98851</v>
      </c>
      <c r="K47" s="18">
        <f t="shared" si="22"/>
        <v>6.236284027366612E-2</v>
      </c>
      <c r="L47" s="19">
        <f t="shared" si="23"/>
        <v>6.0697413278570785E-11</v>
      </c>
      <c r="M47" s="20">
        <f t="shared" si="24"/>
        <v>2454937.8444249602</v>
      </c>
      <c r="N47" s="20">
        <f t="shared" si="25"/>
        <v>2454937.8441949999</v>
      </c>
      <c r="O47" s="20">
        <f t="shared" si="26"/>
        <v>-2.2996043061645349E-4</v>
      </c>
      <c r="P47" s="21">
        <f t="shared" si="27"/>
        <v>5.3310600000000004E-5</v>
      </c>
      <c r="Q47" s="22">
        <f t="shared" si="28"/>
        <v>-19.868581205261581</v>
      </c>
      <c r="R47" s="22">
        <f t="shared" si="29"/>
        <v>4.6060358400000005</v>
      </c>
    </row>
    <row r="48" spans="1:18" x14ac:dyDescent="0.2">
      <c r="C48" s="16">
        <f t="shared" si="9"/>
        <v>2448773.2150711077</v>
      </c>
      <c r="D48" s="16">
        <v>1.8E-5</v>
      </c>
      <c r="E48" s="17">
        <v>6.2362842600000003E-2</v>
      </c>
      <c r="F48" s="17">
        <v>6E-10</v>
      </c>
      <c r="G48" s="11">
        <v>2454938.7172849998</v>
      </c>
      <c r="H48" s="11">
        <v>1.5E-5</v>
      </c>
      <c r="I48" s="12">
        <f t="shared" si="20"/>
        <v>98864.996476155837</v>
      </c>
      <c r="J48" s="12">
        <f t="shared" si="21"/>
        <v>98865</v>
      </c>
      <c r="K48" s="18">
        <f t="shared" si="22"/>
        <v>6.2362840377201856E-2</v>
      </c>
      <c r="L48" s="19">
        <f t="shared" si="23"/>
        <v>3.0344409042633898E-11</v>
      </c>
      <c r="M48" s="20">
        <f t="shared" si="24"/>
        <v>2454938.7175047565</v>
      </c>
      <c r="N48" s="20">
        <f t="shared" si="25"/>
        <v>2454938.7172849998</v>
      </c>
      <c r="O48" s="20">
        <f t="shared" si="26"/>
        <v>-2.1975693879659058E-4</v>
      </c>
      <c r="P48" s="21">
        <f t="shared" si="27"/>
        <v>5.6319000000000001E-5</v>
      </c>
      <c r="Q48" s="22">
        <f t="shared" si="28"/>
        <v>-18.986999512025427</v>
      </c>
      <c r="R48" s="22">
        <f t="shared" si="29"/>
        <v>4.8659616000000003</v>
      </c>
    </row>
    <row r="49" spans="3:18" x14ac:dyDescent="0.2">
      <c r="C49" s="16">
        <f t="shared" si="9"/>
        <v>2448773.2150711077</v>
      </c>
      <c r="D49" s="16">
        <v>1.8E-5</v>
      </c>
      <c r="E49" s="17">
        <v>6.2362842600000003E-2</v>
      </c>
      <c r="F49" s="17">
        <v>6E-10</v>
      </c>
      <c r="G49" s="11">
        <v>2454938.7796109999</v>
      </c>
      <c r="H49" s="11">
        <v>1.0000000000000001E-5</v>
      </c>
      <c r="I49" s="12">
        <f t="shared" si="20"/>
        <v>98865.995885378914</v>
      </c>
      <c r="J49" s="12">
        <f t="shared" si="21"/>
        <v>98866</v>
      </c>
      <c r="K49" s="18">
        <f t="shared" si="22"/>
        <v>6.2362840004573192E-2</v>
      </c>
      <c r="L49" s="19">
        <f t="shared" si="23"/>
        <v>8.0917605648048871E-11</v>
      </c>
      <c r="M49" s="20">
        <f t="shared" si="24"/>
        <v>2454938.7798675993</v>
      </c>
      <c r="N49" s="20">
        <f t="shared" si="25"/>
        <v>2454938.7796109999</v>
      </c>
      <c r="O49" s="20">
        <f t="shared" si="26"/>
        <v>-2.565994670933186E-4</v>
      </c>
      <c r="P49" s="21">
        <f t="shared" si="27"/>
        <v>5.1319599999999996E-5</v>
      </c>
      <c r="Q49" s="22">
        <f t="shared" si="28"/>
        <v>-22.170193956862725</v>
      </c>
      <c r="R49" s="22">
        <f t="shared" si="29"/>
        <v>4.4340134400000002</v>
      </c>
    </row>
    <row r="50" spans="3:18" x14ac:dyDescent="0.2">
      <c r="C50" s="16">
        <f t="shared" si="9"/>
        <v>2448773.2150711077</v>
      </c>
      <c r="D50" s="16">
        <v>1.8E-5</v>
      </c>
      <c r="E50" s="17">
        <v>6.2362842600000003E-2</v>
      </c>
      <c r="F50" s="17">
        <v>6E-10</v>
      </c>
      <c r="G50" s="11">
        <v>2454940.6505069998</v>
      </c>
      <c r="H50" s="11">
        <v>2.6999999999999999E-5</v>
      </c>
      <c r="I50" s="12">
        <f t="shared" si="20"/>
        <v>98895.996057307406</v>
      </c>
      <c r="J50" s="12">
        <f t="shared" si="21"/>
        <v>98896</v>
      </c>
      <c r="K50" s="18">
        <f t="shared" si="22"/>
        <v>6.2362840113776928E-2</v>
      </c>
      <c r="L50" s="19">
        <f t="shared" si="23"/>
        <v>9.1004691797443763E-11</v>
      </c>
      <c r="M50" s="20">
        <f t="shared" si="24"/>
        <v>2454940.6507528774</v>
      </c>
      <c r="N50" s="20">
        <f t="shared" si="25"/>
        <v>2454940.6505069998</v>
      </c>
      <c r="O50" s="20">
        <f t="shared" si="26"/>
        <v>-2.4587751718940787E-4</v>
      </c>
      <c r="P50" s="21">
        <f t="shared" si="27"/>
        <v>5.0337600000000004E-5</v>
      </c>
      <c r="Q50" s="22">
        <f t="shared" si="28"/>
        <v>-21.24381748516484</v>
      </c>
      <c r="R50" s="22">
        <f t="shared" si="29"/>
        <v>4.3491686400000003</v>
      </c>
    </row>
    <row r="51" spans="3:18" x14ac:dyDescent="0.2">
      <c r="C51" s="16">
        <f t="shared" si="9"/>
        <v>2448773.2150711077</v>
      </c>
      <c r="D51" s="16">
        <v>1.8E-5</v>
      </c>
      <c r="E51" s="17">
        <v>6.2362842600000003E-2</v>
      </c>
      <c r="F51" s="17">
        <v>6E-10</v>
      </c>
      <c r="G51" s="11">
        <v>2454940.7128690002</v>
      </c>
      <c r="H51" s="11">
        <v>1.1E-5</v>
      </c>
      <c r="I51" s="12">
        <f t="shared" si="20"/>
        <v>98896.996043801715</v>
      </c>
      <c r="J51" s="12">
        <f t="shared" si="21"/>
        <v>98897</v>
      </c>
      <c r="K51" s="18">
        <f t="shared" si="22"/>
        <v>6.2362840105285589E-2</v>
      </c>
      <c r="L51" s="19">
        <f t="shared" si="23"/>
        <v>7.0780711245032718E-11</v>
      </c>
      <c r="M51" s="20">
        <f t="shared" si="24"/>
        <v>2454940.7131157201</v>
      </c>
      <c r="N51" s="20">
        <f t="shared" si="25"/>
        <v>2454940.7128690002</v>
      </c>
      <c r="O51" s="20">
        <f t="shared" si="26"/>
        <v>-2.4671977142252249E-4</v>
      </c>
      <c r="P51" s="21">
        <f t="shared" si="27"/>
        <v>5.2338199999999993E-5</v>
      </c>
      <c r="Q51" s="22">
        <f t="shared" si="28"/>
        <v>-21.316588250905944</v>
      </c>
      <c r="R51" s="22">
        <f t="shared" si="29"/>
        <v>4.5220204800000001</v>
      </c>
    </row>
    <row r="52" spans="3:18" x14ac:dyDescent="0.2">
      <c r="C52" s="16">
        <f t="shared" si="9"/>
        <v>2448773.2150711077</v>
      </c>
      <c r="D52" s="16">
        <v>1.8E-5</v>
      </c>
      <c r="E52" s="17">
        <v>6.2362842600000003E-2</v>
      </c>
      <c r="F52" s="17">
        <v>6E-10</v>
      </c>
      <c r="G52" s="11">
        <v>2454940.7752430001</v>
      </c>
      <c r="H52" s="11">
        <v>2.8E-5</v>
      </c>
      <c r="I52" s="12">
        <f t="shared" si="20"/>
        <v>98897.996222712289</v>
      </c>
      <c r="J52" s="12">
        <f t="shared" si="21"/>
        <v>98898</v>
      </c>
      <c r="K52" s="18">
        <f t="shared" si="22"/>
        <v>6.2362840218127776E-2</v>
      </c>
      <c r="L52" s="19">
        <f t="shared" si="23"/>
        <v>1.01114279358531E-10</v>
      </c>
      <c r="M52" s="20">
        <f t="shared" si="24"/>
        <v>2454940.7754785623</v>
      </c>
      <c r="N52" s="20">
        <f t="shared" si="25"/>
        <v>2454940.7752430001</v>
      </c>
      <c r="O52" s="20">
        <f t="shared" si="26"/>
        <v>-2.3556239952865488E-4</v>
      </c>
      <c r="P52" s="21">
        <f t="shared" si="27"/>
        <v>4.9338800000000003E-5</v>
      </c>
      <c r="Q52" s="22">
        <f t="shared" si="28"/>
        <v>-20.352591319275781</v>
      </c>
      <c r="R52" s="22">
        <f t="shared" si="29"/>
        <v>4.2628723199999996</v>
      </c>
    </row>
    <row r="53" spans="3:18" x14ac:dyDescent="0.2">
      <c r="C53" s="16">
        <f t="shared" si="9"/>
        <v>2448773.2150711077</v>
      </c>
      <c r="D53" s="16">
        <v>1.8E-5</v>
      </c>
      <c r="E53" s="17">
        <v>6.2362842600000003E-2</v>
      </c>
      <c r="F53" s="17">
        <v>6E-10</v>
      </c>
      <c r="G53" s="11">
        <v>2454940.8376369998</v>
      </c>
      <c r="H53" s="11">
        <v>2.4000000000000001E-5</v>
      </c>
      <c r="I53" s="12">
        <f t="shared" si="20"/>
        <v>98898.996722321623</v>
      </c>
      <c r="J53" s="12">
        <f t="shared" si="21"/>
        <v>98899</v>
      </c>
      <c r="K53" s="18">
        <f t="shared" si="22"/>
        <v>6.2362840533191029E-2</v>
      </c>
      <c r="L53" s="19">
        <f t="shared" si="23"/>
        <v>6.0667954175471947E-11</v>
      </c>
      <c r="M53" s="20">
        <f t="shared" si="24"/>
        <v>2454940.8378414051</v>
      </c>
      <c r="N53" s="20">
        <f t="shared" si="25"/>
        <v>2454940.8376369998</v>
      </c>
      <c r="O53" s="20">
        <f t="shared" si="26"/>
        <v>-2.0440534071627936E-4</v>
      </c>
      <c r="P53" s="21">
        <f t="shared" si="27"/>
        <v>5.3339399999999993E-5</v>
      </c>
      <c r="Q53" s="22">
        <f t="shared" si="28"/>
        <v>-17.660621437886537</v>
      </c>
      <c r="R53" s="22">
        <f t="shared" si="29"/>
        <v>4.6085241599999991</v>
      </c>
    </row>
    <row r="54" spans="3:18" x14ac:dyDescent="0.2">
      <c r="C54" s="16">
        <f t="shared" si="9"/>
        <v>2448773.2150711077</v>
      </c>
      <c r="D54" s="16">
        <v>1.8E-5</v>
      </c>
      <c r="E54" s="17">
        <v>6.2362842600000003E-2</v>
      </c>
      <c r="F54" s="17">
        <v>6E-10</v>
      </c>
      <c r="G54" s="11">
        <v>2454941.7730450002</v>
      </c>
      <c r="H54" s="11">
        <v>1.4E-5</v>
      </c>
      <c r="I54" s="12">
        <f t="shared" si="20"/>
        <v>98913.996166884608</v>
      </c>
      <c r="J54" s="12">
        <f t="shared" si="21"/>
        <v>98914</v>
      </c>
      <c r="K54" s="18">
        <f t="shared" si="22"/>
        <v>6.2362840183315081E-2</v>
      </c>
      <c r="L54" s="19">
        <f t="shared" si="23"/>
        <v>4.0439169379460954E-11</v>
      </c>
      <c r="M54" s="20">
        <f t="shared" si="24"/>
        <v>2454941.7732840441</v>
      </c>
      <c r="N54" s="20">
        <f t="shared" si="25"/>
        <v>2454941.7730450002</v>
      </c>
      <c r="O54" s="20">
        <f t="shared" si="26"/>
        <v>-2.3904397233756591E-4</v>
      </c>
      <c r="P54" s="21">
        <f t="shared" si="27"/>
        <v>5.53484E-5</v>
      </c>
      <c r="Q54" s="22">
        <f t="shared" si="28"/>
        <v>-20.653399209965695</v>
      </c>
      <c r="R54" s="22">
        <f t="shared" si="29"/>
        <v>4.7821017599999998</v>
      </c>
    </row>
    <row r="55" spans="3:18" x14ac:dyDescent="0.2">
      <c r="C55" s="16">
        <f t="shared" si="9"/>
        <v>2448773.2150711077</v>
      </c>
      <c r="D55" s="16">
        <v>1.8E-5</v>
      </c>
      <c r="E55" s="17">
        <v>6.2362842600000003E-2</v>
      </c>
      <c r="F55" s="17">
        <v>6E-10</v>
      </c>
      <c r="G55" s="11">
        <v>2454941.8354079998</v>
      </c>
      <c r="H55" s="11">
        <v>2.5000000000000001E-5</v>
      </c>
      <c r="I55" s="12">
        <f t="shared" si="20"/>
        <v>98914.996169403006</v>
      </c>
      <c r="J55" s="12">
        <f t="shared" si="21"/>
        <v>98915</v>
      </c>
      <c r="K55" s="18">
        <f t="shared" si="22"/>
        <v>6.2362840184927291E-2</v>
      </c>
      <c r="L55" s="19">
        <f t="shared" si="23"/>
        <v>7.0767830965980905E-11</v>
      </c>
      <c r="M55" s="20">
        <f t="shared" si="24"/>
        <v>2454941.8356468868</v>
      </c>
      <c r="N55" s="20">
        <f t="shared" si="25"/>
        <v>2454941.8354079998</v>
      </c>
      <c r="O55" s="20">
        <f t="shared" si="26"/>
        <v>-2.3888691723421285E-4</v>
      </c>
      <c r="P55" s="21">
        <f t="shared" si="27"/>
        <v>5.2348999999999996E-5</v>
      </c>
      <c r="Q55" s="22">
        <f t="shared" si="28"/>
        <v>-20.639829649035988</v>
      </c>
      <c r="R55" s="22">
        <f t="shared" si="29"/>
        <v>4.5229536000000001</v>
      </c>
    </row>
    <row r="56" spans="3:18" x14ac:dyDescent="0.2">
      <c r="C56" s="16">
        <f t="shared" si="9"/>
        <v>2448773.2150711077</v>
      </c>
      <c r="D56" s="16">
        <v>1.8E-5</v>
      </c>
      <c r="E56" s="17">
        <v>6.2362842600000003E-2</v>
      </c>
      <c r="F56" s="17">
        <v>6E-10</v>
      </c>
      <c r="G56" s="11">
        <v>2454942.6461220002</v>
      </c>
      <c r="H56" s="11">
        <v>1.1E-5</v>
      </c>
      <c r="I56" s="12">
        <f t="shared" si="20"/>
        <v>98927.996122044206</v>
      </c>
      <c r="J56" s="12">
        <f t="shared" si="21"/>
        <v>98928</v>
      </c>
      <c r="K56" s="18">
        <f t="shared" si="22"/>
        <v>6.2362840155390321E-2</v>
      </c>
      <c r="L56" s="19">
        <f t="shared" si="23"/>
        <v>7.0758531457221416E-11</v>
      </c>
      <c r="M56" s="20">
        <f t="shared" si="24"/>
        <v>2454942.6463638404</v>
      </c>
      <c r="N56" s="20">
        <f t="shared" si="25"/>
        <v>2454942.6461220002</v>
      </c>
      <c r="O56" s="20">
        <f t="shared" si="26"/>
        <v>-2.4184034655672093E-4</v>
      </c>
      <c r="P56" s="21">
        <f t="shared" si="27"/>
        <v>5.23568E-5</v>
      </c>
      <c r="Q56" s="22">
        <f t="shared" si="28"/>
        <v>-20.895005942500688</v>
      </c>
      <c r="R56" s="22">
        <f t="shared" si="29"/>
        <v>4.5236275199999998</v>
      </c>
    </row>
    <row r="57" spans="3:18" x14ac:dyDescent="0.2">
      <c r="C57" s="16">
        <f t="shared" si="9"/>
        <v>2448773.2150711077</v>
      </c>
      <c r="D57" s="16">
        <v>1.8E-5</v>
      </c>
      <c r="E57" s="17">
        <v>6.2362842600000003E-2</v>
      </c>
      <c r="F57" s="17">
        <v>6E-10</v>
      </c>
      <c r="G57" s="11">
        <v>2454942.770852</v>
      </c>
      <c r="H57" s="11">
        <v>1.2E-5</v>
      </c>
      <c r="I57" s="12">
        <f t="shared" si="20"/>
        <v>98929.996191229744</v>
      </c>
      <c r="J57" s="12">
        <f t="shared" si="21"/>
        <v>98930</v>
      </c>
      <c r="K57" s="18">
        <f t="shared" si="22"/>
        <v>6.2362840199052465E-2</v>
      </c>
      <c r="L57" s="19">
        <f t="shared" si="23"/>
        <v>6.064894369756394E-11</v>
      </c>
      <c r="M57" s="20">
        <f t="shared" si="24"/>
        <v>2454942.7710895259</v>
      </c>
      <c r="N57" s="20">
        <f t="shared" si="25"/>
        <v>2454942.770852</v>
      </c>
      <c r="O57" s="20">
        <f t="shared" si="26"/>
        <v>-2.3752573993493509E-4</v>
      </c>
      <c r="P57" s="21">
        <f t="shared" si="27"/>
        <v>5.3358E-5</v>
      </c>
      <c r="Q57" s="22">
        <f t="shared" si="28"/>
        <v>-20.522223930378392</v>
      </c>
      <c r="R57" s="22">
        <f t="shared" si="29"/>
        <v>4.6101312000000005</v>
      </c>
    </row>
    <row r="58" spans="3:18" x14ac:dyDescent="0.2">
      <c r="C58" s="16">
        <f t="shared" si="9"/>
        <v>2448773.2150711077</v>
      </c>
      <c r="D58" s="16">
        <v>1.8E-5</v>
      </c>
      <c r="E58" s="17">
        <v>6.2362842600000003E-2</v>
      </c>
      <c r="F58" s="17">
        <v>6E-10</v>
      </c>
      <c r="G58" s="11">
        <v>2454942.8332210002</v>
      </c>
      <c r="H58" s="11">
        <v>1.2E-5</v>
      </c>
      <c r="I58" s="12">
        <f t="shared" si="20"/>
        <v>98930.996289967487</v>
      </c>
      <c r="J58" s="12">
        <f t="shared" si="21"/>
        <v>98931</v>
      </c>
      <c r="K58" s="18">
        <f t="shared" si="22"/>
        <v>6.2362840261317755E-2</v>
      </c>
      <c r="L58" s="19">
        <f t="shared" si="23"/>
        <v>6.0648330654698731E-11</v>
      </c>
      <c r="M58" s="20">
        <f t="shared" si="24"/>
        <v>2454942.8334523682</v>
      </c>
      <c r="N58" s="20">
        <f t="shared" si="25"/>
        <v>2454942.8332210002</v>
      </c>
      <c r="O58" s="20">
        <f t="shared" si="26"/>
        <v>-2.3136817346303129E-4</v>
      </c>
      <c r="P58" s="21">
        <f t="shared" si="27"/>
        <v>5.3358599999999994E-5</v>
      </c>
      <c r="Q58" s="22">
        <f t="shared" si="28"/>
        <v>-19.990210187205903</v>
      </c>
      <c r="R58" s="22">
        <f t="shared" si="29"/>
        <v>4.6101830399999999</v>
      </c>
    </row>
    <row r="59" spans="3:18" x14ac:dyDescent="0.2">
      <c r="C59" s="16">
        <f t="shared" si="9"/>
        <v>2448773.2150711077</v>
      </c>
      <c r="D59" s="16">
        <v>1.8E-5</v>
      </c>
      <c r="E59" s="17">
        <v>6.2362842600000003E-2</v>
      </c>
      <c r="F59" s="17">
        <v>6E-10</v>
      </c>
      <c r="G59" s="11">
        <v>2454942.8955910001</v>
      </c>
      <c r="H59" s="11">
        <v>3.1999999999999999E-5</v>
      </c>
      <c r="I59" s="12">
        <f t="shared" si="20"/>
        <v>98931.996404736827</v>
      </c>
      <c r="J59" s="12">
        <f t="shared" si="21"/>
        <v>98932</v>
      </c>
      <c r="K59" s="18">
        <f t="shared" si="22"/>
        <v>6.2362840333687469E-2</v>
      </c>
      <c r="L59" s="19">
        <f t="shared" si="23"/>
        <v>1.4151134112319571E-10</v>
      </c>
      <c r="M59" s="20">
        <f t="shared" si="24"/>
        <v>2454942.8958152109</v>
      </c>
      <c r="N59" s="20">
        <f t="shared" si="25"/>
        <v>2454942.8955910001</v>
      </c>
      <c r="O59" s="20">
        <f t="shared" si="26"/>
        <v>-2.2421083156146104E-4</v>
      </c>
      <c r="P59" s="21">
        <f t="shared" si="27"/>
        <v>4.5359200000000004E-5</v>
      </c>
      <c r="Q59" s="22">
        <f t="shared" si="28"/>
        <v>-19.371815846910234</v>
      </c>
      <c r="R59" s="22">
        <f t="shared" si="29"/>
        <v>3.9190348800000003</v>
      </c>
    </row>
    <row r="60" spans="3:18" x14ac:dyDescent="0.2">
      <c r="C60" s="16">
        <f t="shared" si="9"/>
        <v>2448773.2150711077</v>
      </c>
      <c r="D60" s="16">
        <v>1.8E-5</v>
      </c>
      <c r="E60" s="17">
        <v>6.2362842600000003E-2</v>
      </c>
      <c r="F60" s="17">
        <v>6E-10</v>
      </c>
      <c r="G60" s="11">
        <v>2454943.7063040002</v>
      </c>
      <c r="H60" s="11">
        <v>1.0000000000000001E-5</v>
      </c>
      <c r="I60" s="12">
        <f t="shared" si="20"/>
        <v>98944.996341338978</v>
      </c>
      <c r="J60" s="12">
        <f t="shared" si="21"/>
        <v>98945</v>
      </c>
      <c r="K60" s="18">
        <f t="shared" si="22"/>
        <v>6.2362840294026965E-2</v>
      </c>
      <c r="L60" s="19">
        <f t="shared" si="23"/>
        <v>8.0852999140936884E-11</v>
      </c>
      <c r="M60" s="20">
        <f t="shared" si="24"/>
        <v>2454943.7065321649</v>
      </c>
      <c r="N60" s="20">
        <f t="shared" si="25"/>
        <v>2454943.7063040002</v>
      </c>
      <c r="O60" s="20">
        <f t="shared" si="26"/>
        <v>-2.2816450219738382E-4</v>
      </c>
      <c r="P60" s="21">
        <f t="shared" si="27"/>
        <v>5.1367000000000005E-5</v>
      </c>
      <c r="Q60" s="22">
        <f t="shared" si="28"/>
        <v>-19.713412989853964</v>
      </c>
      <c r="R60" s="22">
        <f t="shared" si="29"/>
        <v>4.4381088000000002</v>
      </c>
    </row>
    <row r="61" spans="3:18" x14ac:dyDescent="0.2">
      <c r="C61" s="16">
        <f t="shared" si="9"/>
        <v>2448773.2150711077</v>
      </c>
      <c r="D61" s="16">
        <v>1.8E-5</v>
      </c>
      <c r="E61" s="17">
        <v>6.2362842600000003E-2</v>
      </c>
      <c r="F61" s="17">
        <v>6E-10</v>
      </c>
      <c r="G61" s="11">
        <v>2454943.7686529998</v>
      </c>
      <c r="H61" s="11">
        <v>1.2E-5</v>
      </c>
      <c r="I61" s="12">
        <f t="shared" si="20"/>
        <v>98945.996119363015</v>
      </c>
      <c r="J61" s="12">
        <f t="shared" si="21"/>
        <v>98946</v>
      </c>
      <c r="K61" s="18">
        <f t="shared" si="22"/>
        <v>6.2362840154145158E-2</v>
      </c>
      <c r="L61" s="19">
        <f t="shared" si="23"/>
        <v>6.0639136498696259E-11</v>
      </c>
      <c r="M61" s="20">
        <f t="shared" si="24"/>
        <v>2454943.7688950072</v>
      </c>
      <c r="N61" s="20">
        <f t="shared" si="25"/>
        <v>2454943.7686529998</v>
      </c>
      <c r="O61" s="20">
        <f t="shared" si="26"/>
        <v>-2.4200755349788883E-4</v>
      </c>
      <c r="P61" s="21">
        <f t="shared" si="27"/>
        <v>5.33676E-5</v>
      </c>
      <c r="Q61" s="22">
        <f t="shared" si="28"/>
        <v>-20.909452622217593</v>
      </c>
      <c r="R61" s="22">
        <f t="shared" si="29"/>
        <v>4.6109606400000001</v>
      </c>
    </row>
    <row r="62" spans="3:18" x14ac:dyDescent="0.2">
      <c r="C62" s="16">
        <f t="shared" si="9"/>
        <v>2448773.2150711077</v>
      </c>
      <c r="D62" s="16">
        <v>1.8E-5</v>
      </c>
      <c r="E62" s="17">
        <v>6.2362842600000003E-2</v>
      </c>
      <c r="F62" s="17">
        <v>6E-10</v>
      </c>
      <c r="G62" s="11">
        <v>2454943.8310079998</v>
      </c>
      <c r="H62" s="11">
        <v>1.7E-5</v>
      </c>
      <c r="I62" s="12">
        <f t="shared" si="20"/>
        <v>98946.995993606412</v>
      </c>
      <c r="J62" s="12">
        <f t="shared" si="21"/>
        <v>98947</v>
      </c>
      <c r="K62" s="18">
        <f t="shared" si="22"/>
        <v>6.2362840074909873E-2</v>
      </c>
      <c r="L62" s="19">
        <f t="shared" si="23"/>
        <v>1.0106420609012911E-11</v>
      </c>
      <c r="M62" s="20">
        <f t="shared" si="24"/>
        <v>2454943.8312578499</v>
      </c>
      <c r="N62" s="20">
        <f t="shared" si="25"/>
        <v>2454943.8310079998</v>
      </c>
      <c r="O62" s="20">
        <f t="shared" si="26"/>
        <v>-2.498500930976158E-4</v>
      </c>
      <c r="P62" s="21">
        <f t="shared" si="27"/>
        <v>5.8368200000000001E-5</v>
      </c>
      <c r="Q62" s="22">
        <f t="shared" si="28"/>
        <v>-21.587048043634006</v>
      </c>
      <c r="R62" s="22">
        <f t="shared" si="29"/>
        <v>5.0430124799999998</v>
      </c>
    </row>
    <row r="63" spans="3:18" x14ac:dyDescent="0.2">
      <c r="C63" s="16">
        <f t="shared" si="9"/>
        <v>2448773.2150711077</v>
      </c>
      <c r="D63" s="16">
        <v>1.8E-5</v>
      </c>
      <c r="E63" s="17">
        <v>6.2362842600000003E-2</v>
      </c>
      <c r="F63" s="17">
        <v>6E-10</v>
      </c>
      <c r="G63" s="11">
        <v>2454970.6470329999</v>
      </c>
      <c r="H63" s="11">
        <v>4.1E-5</v>
      </c>
      <c r="I63" s="12">
        <f t="shared" si="20"/>
        <v>99376.99603661384</v>
      </c>
      <c r="J63" s="12">
        <f t="shared" si="21"/>
        <v>99377</v>
      </c>
      <c r="K63" s="18">
        <f t="shared" si="22"/>
        <v>6.2362840112824627E-2</v>
      </c>
      <c r="L63" s="19">
        <f t="shared" si="23"/>
        <v>2.31441882930658E-10</v>
      </c>
      <c r="M63" s="20">
        <f t="shared" si="24"/>
        <v>2454970.6472801678</v>
      </c>
      <c r="N63" s="20">
        <f t="shared" si="25"/>
        <v>2454970.6470329999</v>
      </c>
      <c r="O63" s="20">
        <f t="shared" si="26"/>
        <v>-2.4716802727877546E-4</v>
      </c>
      <c r="P63" s="21">
        <f t="shared" si="27"/>
        <v>3.6626199999999998E-5</v>
      </c>
      <c r="Q63" s="22">
        <f t="shared" si="28"/>
        <v>-21.355317556886199</v>
      </c>
      <c r="R63" s="22">
        <f t="shared" si="29"/>
        <v>3.1645036799999997</v>
      </c>
    </row>
    <row r="64" spans="3:18" x14ac:dyDescent="0.2">
      <c r="C64" s="16">
        <f t="shared" si="9"/>
        <v>2448773.2150711077</v>
      </c>
      <c r="D64" s="16">
        <v>1.8E-5</v>
      </c>
      <c r="E64" s="17">
        <v>6.2362842600000003E-2</v>
      </c>
      <c r="F64" s="17">
        <v>6E-10</v>
      </c>
      <c r="G64" s="11">
        <v>2454970.7094140002</v>
      </c>
      <c r="H64" s="11">
        <v>4.1999999999999998E-5</v>
      </c>
      <c r="I64" s="12">
        <f t="shared" si="20"/>
        <v>99377.996327775327</v>
      </c>
      <c r="J64" s="12">
        <f t="shared" si="21"/>
        <v>99378</v>
      </c>
      <c r="K64" s="18">
        <f t="shared" si="22"/>
        <v>6.2362840295562709E-2</v>
      </c>
      <c r="L64" s="19">
        <f t="shared" si="23"/>
        <v>2.4150214333152204E-10</v>
      </c>
      <c r="M64" s="20">
        <f t="shared" si="24"/>
        <v>2454970.7096430105</v>
      </c>
      <c r="N64" s="20">
        <f t="shared" si="25"/>
        <v>2454970.7094140002</v>
      </c>
      <c r="O64" s="20">
        <f t="shared" si="26"/>
        <v>-2.2901036937980623E-4</v>
      </c>
      <c r="P64" s="21">
        <f t="shared" si="27"/>
        <v>3.5626800000000003E-5</v>
      </c>
      <c r="Q64" s="22">
        <f t="shared" si="28"/>
        <v>-19.786495914415259</v>
      </c>
      <c r="R64" s="22">
        <f t="shared" si="29"/>
        <v>3.0781555200000001</v>
      </c>
    </row>
    <row r="65" spans="3:18" x14ac:dyDescent="0.2">
      <c r="C65" s="16">
        <f t="shared" si="9"/>
        <v>2448773.2150711077</v>
      </c>
      <c r="D65" s="16">
        <v>1.8E-5</v>
      </c>
      <c r="E65" s="17">
        <v>6.2362842600000003E-2</v>
      </c>
      <c r="F65" s="17">
        <v>6E-10</v>
      </c>
      <c r="G65" s="11">
        <v>2454993.6589259999</v>
      </c>
      <c r="H65" s="11">
        <v>1.5E-5</v>
      </c>
      <c r="I65" s="12">
        <f t="shared" si="20"/>
        <v>99745.996102046833</v>
      </c>
      <c r="J65" s="12">
        <f t="shared" si="21"/>
        <v>99746</v>
      </c>
      <c r="K65" s="18">
        <f t="shared" si="22"/>
        <v>6.2362840162935466E-2</v>
      </c>
      <c r="L65" s="19">
        <f t="shared" si="23"/>
        <v>3.0076394040863795E-11</v>
      </c>
      <c r="M65" s="20">
        <f t="shared" si="24"/>
        <v>2454993.6591690872</v>
      </c>
      <c r="N65" s="20">
        <f t="shared" si="25"/>
        <v>2454993.6589259999</v>
      </c>
      <c r="O65" s="20">
        <f t="shared" si="26"/>
        <v>-2.4308743923648346E-4</v>
      </c>
      <c r="P65" s="21">
        <f t="shared" si="27"/>
        <v>5.6847600000000008E-5</v>
      </c>
      <c r="Q65" s="22">
        <f t="shared" si="28"/>
        <v>-21.002754750032171</v>
      </c>
      <c r="R65" s="22">
        <f t="shared" si="29"/>
        <v>4.9116326400000014</v>
      </c>
    </row>
    <row r="66" spans="3:18" x14ac:dyDescent="0.2">
      <c r="C66" s="16">
        <f t="shared" si="9"/>
        <v>2448773.2150711077</v>
      </c>
      <c r="D66" s="16">
        <v>1.8E-5</v>
      </c>
      <c r="E66" s="17">
        <v>6.2362842600000003E-2</v>
      </c>
      <c r="F66" s="17">
        <v>6E-10</v>
      </c>
      <c r="G66" s="11">
        <v>2454998.6479819999</v>
      </c>
      <c r="H66" s="11">
        <v>2.3E-5</v>
      </c>
      <c r="I66" s="12">
        <f t="shared" si="20"/>
        <v>99825.996560525309</v>
      </c>
      <c r="J66" s="12">
        <f t="shared" si="21"/>
        <v>99826</v>
      </c>
      <c r="K66" s="18">
        <f t="shared" si="22"/>
        <v>6.2362840451307085E-2</v>
      </c>
      <c r="L66" s="19">
        <f t="shared" si="23"/>
        <v>5.0087151643860311E-11</v>
      </c>
      <c r="M66" s="20">
        <f t="shared" si="24"/>
        <v>2454998.6481964951</v>
      </c>
      <c r="N66" s="20">
        <f t="shared" si="25"/>
        <v>2454998.6479819999</v>
      </c>
      <c r="O66" s="20">
        <f t="shared" si="26"/>
        <v>-2.1449541923584947E-4</v>
      </c>
      <c r="P66" s="21">
        <f t="shared" si="27"/>
        <v>5.4895600000000003E-5</v>
      </c>
      <c r="Q66" s="22">
        <f t="shared" si="28"/>
        <v>-18.532404221977394</v>
      </c>
      <c r="R66" s="22">
        <f t="shared" si="29"/>
        <v>4.7429798400000003</v>
      </c>
    </row>
    <row r="67" spans="3:18" x14ac:dyDescent="0.2">
      <c r="C67" s="16">
        <f t="shared" si="9"/>
        <v>2448773.2150711077</v>
      </c>
      <c r="D67" s="16">
        <v>1.8E-5</v>
      </c>
      <c r="E67" s="17">
        <v>6.2362842600000003E-2</v>
      </c>
      <c r="F67" s="17">
        <v>6E-10</v>
      </c>
      <c r="G67" s="11">
        <v>2455005.6326009999</v>
      </c>
      <c r="H67" s="11">
        <v>2.5999999999999998E-5</v>
      </c>
      <c r="I67" s="12">
        <f t="shared" si="20"/>
        <v>99937.996249904361</v>
      </c>
      <c r="J67" s="12">
        <f t="shared" si="21"/>
        <v>99938</v>
      </c>
      <c r="K67" s="18">
        <f t="shared" si="22"/>
        <v>6.2362840259882889E-2</v>
      </c>
      <c r="L67" s="19">
        <f t="shared" si="23"/>
        <v>8.0049630771078048E-11</v>
      </c>
      <c r="M67" s="20">
        <f t="shared" si="24"/>
        <v>2455005.6328348666</v>
      </c>
      <c r="N67" s="20">
        <f t="shared" si="25"/>
        <v>2455005.6326009999</v>
      </c>
      <c r="O67" s="20">
        <f t="shared" si="26"/>
        <v>-2.3386662413640846E-4</v>
      </c>
      <c r="P67" s="21">
        <f t="shared" si="27"/>
        <v>5.1962799999999997E-5</v>
      </c>
      <c r="Q67" s="22">
        <f t="shared" si="28"/>
        <v>-20.206076325385691</v>
      </c>
      <c r="R67" s="22">
        <f t="shared" si="29"/>
        <v>4.4895859199999997</v>
      </c>
    </row>
    <row r="68" spans="3:18" x14ac:dyDescent="0.2">
      <c r="C68" s="16">
        <f t="shared" ref="C68:C115" si="30">2448773.215071+0.0000001077</f>
        <v>2448773.2150711077</v>
      </c>
      <c r="D68" s="16">
        <v>1.8E-5</v>
      </c>
      <c r="E68" s="17">
        <v>6.2362842600000003E-2</v>
      </c>
      <c r="F68" s="17">
        <v>6E-10</v>
      </c>
      <c r="G68" s="11">
        <v>2455135.9709760002</v>
      </c>
      <c r="H68" s="11">
        <v>2.3E-5</v>
      </c>
      <c r="I68" s="12">
        <f t="shared" si="20"/>
        <v>102027.99679456015</v>
      </c>
      <c r="J68" s="12">
        <f t="shared" si="21"/>
        <v>102028</v>
      </c>
      <c r="K68" s="18">
        <f t="shared" si="22"/>
        <v>6.2362840640730582E-2</v>
      </c>
      <c r="L68" s="19">
        <f t="shared" si="23"/>
        <v>4.9006155173089738E-11</v>
      </c>
      <c r="M68" s="20">
        <f t="shared" si="24"/>
        <v>2455135.9711759007</v>
      </c>
      <c r="N68" s="20">
        <f t="shared" si="25"/>
        <v>2455135.9709760002</v>
      </c>
      <c r="O68" s="20">
        <f t="shared" si="26"/>
        <v>-1.9990034041592053E-4</v>
      </c>
      <c r="P68" s="21">
        <f t="shared" si="27"/>
        <v>5.6216799999999993E-5</v>
      </c>
      <c r="Q68" s="22">
        <f t="shared" si="28"/>
        <v>-17.271389411935534</v>
      </c>
      <c r="R68" s="22">
        <f t="shared" si="29"/>
        <v>4.8571315199999994</v>
      </c>
    </row>
    <row r="69" spans="3:18" x14ac:dyDescent="0.2">
      <c r="C69" s="16">
        <f t="shared" si="30"/>
        <v>2448773.2150711077</v>
      </c>
      <c r="D69" s="16">
        <v>1.8E-5</v>
      </c>
      <c r="E69" s="17">
        <v>6.2362842600000003E-2</v>
      </c>
      <c r="F69" s="17">
        <v>6E-10</v>
      </c>
      <c r="G69" s="11">
        <v>2455156.9249</v>
      </c>
      <c r="H69" s="11">
        <v>2.3E-5</v>
      </c>
      <c r="I69" s="12">
        <f t="shared" si="20"/>
        <v>102363.99693705201</v>
      </c>
      <c r="J69" s="12">
        <f t="shared" si="21"/>
        <v>102364</v>
      </c>
      <c r="K69" s="18">
        <f t="shared" si="22"/>
        <v>6.2362840733971484E-2</v>
      </c>
      <c r="L69" s="19">
        <f t="shared" si="23"/>
        <v>4.8845297174788004E-11</v>
      </c>
      <c r="M69" s="20">
        <f t="shared" si="24"/>
        <v>2455156.9250910142</v>
      </c>
      <c r="N69" s="20">
        <f t="shared" si="25"/>
        <v>2455156.9249</v>
      </c>
      <c r="O69" s="20">
        <f t="shared" si="26"/>
        <v>-1.910141433398016E-4</v>
      </c>
      <c r="P69" s="21">
        <f t="shared" si="27"/>
        <v>5.6418399999999995E-5</v>
      </c>
      <c r="Q69" s="22">
        <f t="shared" si="28"/>
        <v>-16.503621984558858</v>
      </c>
      <c r="R69" s="22">
        <f t="shared" si="29"/>
        <v>4.874549759999999</v>
      </c>
    </row>
    <row r="70" spans="3:18" x14ac:dyDescent="0.2">
      <c r="C70" s="16">
        <f t="shared" si="30"/>
        <v>2448773.2150711077</v>
      </c>
      <c r="D70" s="16">
        <v>1.8E-5</v>
      </c>
      <c r="E70" s="17">
        <v>6.2362842600000003E-2</v>
      </c>
      <c r="F70" s="17">
        <v>6E-10</v>
      </c>
      <c r="G70" s="11">
        <v>2455156.9872440002</v>
      </c>
      <c r="H70" s="11">
        <v>2.0000000000000002E-5</v>
      </c>
      <c r="I70" s="12">
        <f t="shared" si="20"/>
        <v>102364.9966349107</v>
      </c>
      <c r="J70" s="12">
        <f t="shared" si="21"/>
        <v>102365</v>
      </c>
      <c r="K70" s="18">
        <f t="shared" si="22"/>
        <v>6.2362840549919078E-2</v>
      </c>
      <c r="L70" s="19">
        <f t="shared" si="23"/>
        <v>1.9537928002735322E-11</v>
      </c>
      <c r="M70" s="20">
        <f t="shared" si="24"/>
        <v>2455156.9874538565</v>
      </c>
      <c r="N70" s="20">
        <f t="shared" si="25"/>
        <v>2455156.9872440002</v>
      </c>
      <c r="O70" s="20">
        <f t="shared" si="26"/>
        <v>-2.0985653383286118E-4</v>
      </c>
      <c r="P70" s="21">
        <f t="shared" si="27"/>
        <v>5.9419000000000001E-5</v>
      </c>
      <c r="Q70" s="22">
        <f t="shared" si="28"/>
        <v>-18.131604523159204</v>
      </c>
      <c r="R70" s="22">
        <f t="shared" si="29"/>
        <v>5.1338016</v>
      </c>
    </row>
    <row r="71" spans="3:18" x14ac:dyDescent="0.2">
      <c r="C71" s="16">
        <f t="shared" si="30"/>
        <v>2448773.2150711077</v>
      </c>
      <c r="D71" s="16">
        <v>1.8E-5</v>
      </c>
      <c r="E71" s="17">
        <v>6.2362842600000003E-2</v>
      </c>
      <c r="F71" s="17">
        <v>6E-10</v>
      </c>
      <c r="G71" s="11">
        <v>2455157.9227080001</v>
      </c>
      <c r="H71" s="11">
        <v>2.8E-5</v>
      </c>
      <c r="I71" s="12">
        <f t="shared" si="20"/>
        <v>102379.9969774362</v>
      </c>
      <c r="J71" s="12">
        <f t="shared" si="21"/>
        <v>102380</v>
      </c>
      <c r="K71" s="18">
        <f t="shared" si="22"/>
        <v>6.2362840758862371E-2</v>
      </c>
      <c r="L71" s="19">
        <f t="shared" si="23"/>
        <v>9.7675327212346158E-11</v>
      </c>
      <c r="M71" s="20">
        <f t="shared" si="24"/>
        <v>2455157.9228964956</v>
      </c>
      <c r="N71" s="20">
        <f t="shared" si="25"/>
        <v>2455157.9227080001</v>
      </c>
      <c r="O71" s="20">
        <f t="shared" si="26"/>
        <v>-1.8849567068657258E-4</v>
      </c>
      <c r="P71" s="21">
        <f t="shared" si="27"/>
        <v>5.1428000000000003E-5</v>
      </c>
      <c r="Q71" s="22">
        <f t="shared" si="28"/>
        <v>-16.286025947319871</v>
      </c>
      <c r="R71" s="22">
        <f t="shared" si="29"/>
        <v>4.4433791999999999</v>
      </c>
    </row>
    <row r="72" spans="3:18" x14ac:dyDescent="0.2">
      <c r="C72" s="16">
        <f t="shared" si="30"/>
        <v>2448773.2150711077</v>
      </c>
      <c r="D72" s="16">
        <v>1.8E-5</v>
      </c>
      <c r="E72" s="17">
        <v>6.2362842600000003E-2</v>
      </c>
      <c r="F72" s="17">
        <v>6E-10</v>
      </c>
      <c r="G72" s="11">
        <v>2455158.9828650001</v>
      </c>
      <c r="H72" s="11">
        <v>2.4000000000000001E-5</v>
      </c>
      <c r="I72" s="12">
        <f t="shared" si="20"/>
        <v>102396.99679585191</v>
      </c>
      <c r="J72" s="12">
        <f t="shared" si="21"/>
        <v>102397</v>
      </c>
      <c r="K72" s="18">
        <f t="shared" si="22"/>
        <v>6.2362840648577764E-2</v>
      </c>
      <c r="L72" s="19">
        <f t="shared" si="23"/>
        <v>5.8595466664062421E-11</v>
      </c>
      <c r="M72" s="20">
        <f t="shared" si="24"/>
        <v>2455158.9830648201</v>
      </c>
      <c r="N72" s="20">
        <f t="shared" si="25"/>
        <v>2455158.9828650001</v>
      </c>
      <c r="O72" s="20">
        <f t="shared" si="26"/>
        <v>-1.9981978301477493E-4</v>
      </c>
      <c r="P72" s="21">
        <f t="shared" si="27"/>
        <v>5.5438200000000001E-5</v>
      </c>
      <c r="Q72" s="22">
        <f t="shared" si="28"/>
        <v>-17.264429252476553</v>
      </c>
      <c r="R72" s="22">
        <f t="shared" si="29"/>
        <v>4.7898604799999998</v>
      </c>
    </row>
    <row r="73" spans="3:18" x14ac:dyDescent="0.2">
      <c r="C73" s="16">
        <f t="shared" si="30"/>
        <v>2448773.2150711077</v>
      </c>
      <c r="D73" s="16">
        <v>1.8E-5</v>
      </c>
      <c r="E73" s="17">
        <v>6.2362842600000003E-2</v>
      </c>
      <c r="F73" s="17">
        <v>6E-10</v>
      </c>
      <c r="G73" s="11">
        <v>2455160.9161069999</v>
      </c>
      <c r="H73" s="11">
        <v>1.8E-5</v>
      </c>
      <c r="I73" s="12">
        <f t="shared" si="20"/>
        <v>102427.99669770224</v>
      </c>
      <c r="J73" s="12">
        <f t="shared" si="21"/>
        <v>102428</v>
      </c>
      <c r="K73" s="18">
        <f t="shared" si="22"/>
        <v>6.236284058941037E-2</v>
      </c>
      <c r="L73" s="19">
        <f t="shared" si="23"/>
        <v>0</v>
      </c>
      <c r="M73" s="20">
        <f t="shared" si="24"/>
        <v>2455160.9163129404</v>
      </c>
      <c r="N73" s="20">
        <f t="shared" si="25"/>
        <v>2455160.9161069999</v>
      </c>
      <c r="O73" s="20">
        <f t="shared" si="26"/>
        <v>-2.0594067485560363E-4</v>
      </c>
      <c r="P73" s="21">
        <f t="shared" si="27"/>
        <v>6.1456800000000004E-5</v>
      </c>
      <c r="Q73" s="22">
        <f t="shared" si="28"/>
        <v>-17.793274307524154</v>
      </c>
      <c r="R73" s="22">
        <f t="shared" si="29"/>
        <v>5.309867520000001</v>
      </c>
    </row>
    <row r="74" spans="3:18" x14ac:dyDescent="0.2">
      <c r="C74" s="16">
        <f t="shared" si="30"/>
        <v>2448773.2150711077</v>
      </c>
      <c r="D74" s="16">
        <v>1.8E-5</v>
      </c>
      <c r="E74" s="17">
        <v>6.2362842600000003E-2</v>
      </c>
      <c r="F74" s="17">
        <v>6E-10</v>
      </c>
      <c r="G74" s="11">
        <v>2455160.9784659999</v>
      </c>
      <c r="H74" s="11">
        <v>1.5999999999999999E-5</v>
      </c>
      <c r="I74" s="12">
        <f t="shared" si="20"/>
        <v>102428.99663608687</v>
      </c>
      <c r="J74" s="12">
        <f t="shared" si="21"/>
        <v>102429</v>
      </c>
      <c r="K74" s="18">
        <f t="shared" si="22"/>
        <v>6.2362840551916113E-2</v>
      </c>
      <c r="L74" s="19">
        <f t="shared" si="23"/>
        <v>1.9525720255005918E-11</v>
      </c>
      <c r="M74" s="20">
        <f t="shared" si="24"/>
        <v>2455160.9786757831</v>
      </c>
      <c r="N74" s="20">
        <f t="shared" si="25"/>
        <v>2455160.9784659999</v>
      </c>
      <c r="O74" s="20">
        <f t="shared" si="26"/>
        <v>-2.0978318476704699E-4</v>
      </c>
      <c r="P74" s="21">
        <f t="shared" si="27"/>
        <v>5.9457399999999998E-5</v>
      </c>
      <c r="Q74" s="22">
        <f t="shared" si="28"/>
        <v>-18.125267163872859</v>
      </c>
      <c r="R74" s="22">
        <f t="shared" si="29"/>
        <v>5.1371193599999998</v>
      </c>
    </row>
    <row r="75" spans="3:18" x14ac:dyDescent="0.2">
      <c r="C75" s="16">
        <f t="shared" si="30"/>
        <v>2448773.2150711077</v>
      </c>
      <c r="D75" s="16">
        <v>1.8E-5</v>
      </c>
      <c r="E75" s="17">
        <v>6.2362842600000003E-2</v>
      </c>
      <c r="F75" s="17">
        <v>6E-10</v>
      </c>
      <c r="G75" s="11">
        <v>2455161.9139060001</v>
      </c>
      <c r="H75" s="11">
        <v>2.1999999999999999E-5</v>
      </c>
      <c r="I75" s="12">
        <f t="shared" si="20"/>
        <v>102443.99659377236</v>
      </c>
      <c r="J75" s="12">
        <f t="shared" si="21"/>
        <v>102444</v>
      </c>
      <c r="K75" s="18">
        <f t="shared" si="22"/>
        <v>6.2362840526457013E-2</v>
      </c>
      <c r="L75" s="19">
        <f t="shared" si="23"/>
        <v>3.9045722541095612E-11</v>
      </c>
      <c r="M75" s="20">
        <f t="shared" si="24"/>
        <v>2455161.9141184222</v>
      </c>
      <c r="N75" s="20">
        <f t="shared" si="25"/>
        <v>2455161.9139060001</v>
      </c>
      <c r="O75" s="20">
        <f t="shared" si="26"/>
        <v>-2.1242203807664284E-4</v>
      </c>
      <c r="P75" s="21">
        <f t="shared" si="27"/>
        <v>5.7466400000000003E-5</v>
      </c>
      <c r="Q75" s="22">
        <f t="shared" si="28"/>
        <v>-18.353264089821941</v>
      </c>
      <c r="R75" s="22">
        <f t="shared" si="29"/>
        <v>4.9650969600000003</v>
      </c>
    </row>
    <row r="76" spans="3:18" x14ac:dyDescent="0.2">
      <c r="C76" s="16">
        <f t="shared" si="30"/>
        <v>2448773.2150711077</v>
      </c>
      <c r="D76" s="16">
        <v>1.8E-5</v>
      </c>
      <c r="E76" s="17">
        <v>6.2362842600000003E-2</v>
      </c>
      <c r="F76" s="17">
        <v>6E-10</v>
      </c>
      <c r="G76" s="11">
        <v>2455161.9762849999</v>
      </c>
      <c r="H76" s="11">
        <v>2.6999999999999999E-5</v>
      </c>
      <c r="I76" s="12">
        <f t="shared" si="20"/>
        <v>102444.99685285577</v>
      </c>
      <c r="J76" s="12">
        <f t="shared" si="21"/>
        <v>102445</v>
      </c>
      <c r="K76" s="18">
        <f t="shared" si="22"/>
        <v>6.2362840684192879E-2</v>
      </c>
      <c r="L76" s="19">
        <f t="shared" si="23"/>
        <v>8.7852018156083735E-11</v>
      </c>
      <c r="M76" s="20">
        <f t="shared" si="24"/>
        <v>2455161.9764812649</v>
      </c>
      <c r="N76" s="20">
        <f t="shared" si="25"/>
        <v>2455161.9762849999</v>
      </c>
      <c r="O76" s="20">
        <f t="shared" si="26"/>
        <v>-1.9626486082363614E-4</v>
      </c>
      <c r="P76" s="21">
        <f t="shared" si="27"/>
        <v>5.2467000000000004E-5</v>
      </c>
      <c r="Q76" s="22">
        <f t="shared" si="28"/>
        <v>-16.957283975162163</v>
      </c>
      <c r="R76" s="22">
        <f t="shared" si="29"/>
        <v>4.5331488000000002</v>
      </c>
    </row>
    <row r="77" spans="3:18" x14ac:dyDescent="0.2">
      <c r="C77" s="16">
        <f t="shared" si="30"/>
        <v>2448773.2150711077</v>
      </c>
      <c r="D77" s="16">
        <v>1.8E-5</v>
      </c>
      <c r="E77" s="17">
        <v>6.2362842600000003E-2</v>
      </c>
      <c r="F77" s="17">
        <v>6E-10</v>
      </c>
      <c r="G77" s="11">
        <v>2455162.9117379999</v>
      </c>
      <c r="H77" s="11">
        <v>3.3000000000000003E-5</v>
      </c>
      <c r="I77" s="12">
        <f t="shared" si="20"/>
        <v>102459.99701899657</v>
      </c>
      <c r="J77" s="12">
        <f t="shared" si="21"/>
        <v>102460</v>
      </c>
      <c r="K77" s="18">
        <f t="shared" si="22"/>
        <v>6.2362840785595862E-2</v>
      </c>
      <c r="L77" s="19">
        <f t="shared" si="23"/>
        <v>1.4639859457349211E-10</v>
      </c>
      <c r="M77" s="20">
        <f t="shared" si="24"/>
        <v>2455162.9119239035</v>
      </c>
      <c r="N77" s="20">
        <f t="shared" si="25"/>
        <v>2455162.9117379999</v>
      </c>
      <c r="O77" s="20">
        <f t="shared" si="26"/>
        <v>-1.8590384826849826E-4</v>
      </c>
      <c r="P77" s="21">
        <f t="shared" si="27"/>
        <v>4.6476E-5</v>
      </c>
      <c r="Q77" s="22">
        <f t="shared" si="28"/>
        <v>-16.06209249039825</v>
      </c>
      <c r="R77" s="22">
        <f t="shared" si="29"/>
        <v>4.0155264000000006</v>
      </c>
    </row>
    <row r="78" spans="3:18" x14ac:dyDescent="0.2">
      <c r="C78" s="16">
        <f t="shared" si="30"/>
        <v>2448773.2150711077</v>
      </c>
      <c r="D78" s="16">
        <v>1.8E-5</v>
      </c>
      <c r="E78" s="17">
        <v>6.2362842600000003E-2</v>
      </c>
      <c r="F78" s="17">
        <v>6E-10</v>
      </c>
      <c r="G78" s="11">
        <v>2455205.9421020001</v>
      </c>
      <c r="H78" s="11">
        <v>1.4E-5</v>
      </c>
      <c r="I78" s="12">
        <f t="shared" si="20"/>
        <v>103149.9970607881</v>
      </c>
      <c r="J78" s="12">
        <f t="shared" si="21"/>
        <v>103150</v>
      </c>
      <c r="K78" s="18">
        <f t="shared" si="22"/>
        <v>6.2362840822999428E-2</v>
      </c>
      <c r="L78" s="19">
        <f t="shared" si="23"/>
        <v>3.8778477944740678E-11</v>
      </c>
      <c r="M78" s="20">
        <f t="shared" si="24"/>
        <v>2455205.9422852979</v>
      </c>
      <c r="N78" s="20">
        <f t="shared" si="25"/>
        <v>2455205.9421020001</v>
      </c>
      <c r="O78" s="20">
        <f t="shared" si="26"/>
        <v>-1.8329760925611671E-4</v>
      </c>
      <c r="P78" s="21">
        <f t="shared" si="27"/>
        <v>5.7889999999999996E-5</v>
      </c>
      <c r="Q78" s="22">
        <f t="shared" si="28"/>
        <v>-15.836913439728484</v>
      </c>
      <c r="R78" s="22">
        <f t="shared" si="29"/>
        <v>5.0016959999999999</v>
      </c>
    </row>
    <row r="79" spans="3:18" x14ac:dyDescent="0.2">
      <c r="C79" s="16">
        <f t="shared" si="30"/>
        <v>2448773.2150711077</v>
      </c>
      <c r="D79" s="16">
        <v>1.8E-5</v>
      </c>
      <c r="E79" s="17">
        <v>6.2362842600000003E-2</v>
      </c>
      <c r="F79" s="17">
        <v>6E-10</v>
      </c>
      <c r="G79" s="11">
        <v>2455206.0044630002</v>
      </c>
      <c r="H79" s="11">
        <v>1.4E-5</v>
      </c>
      <c r="I79" s="12">
        <f t="shared" si="20"/>
        <v>103150.99703124334</v>
      </c>
      <c r="J79" s="12">
        <f t="shared" si="21"/>
        <v>103151</v>
      </c>
      <c r="K79" s="18">
        <f t="shared" si="22"/>
        <v>6.2362840805154543E-2</v>
      </c>
      <c r="L79" s="19">
        <f t="shared" si="23"/>
        <v>3.8778102005797331E-11</v>
      </c>
      <c r="M79" s="20">
        <f t="shared" si="24"/>
        <v>2455206.0046481402</v>
      </c>
      <c r="N79" s="20">
        <f t="shared" si="25"/>
        <v>2455206.0044630002</v>
      </c>
      <c r="O79" s="20">
        <f t="shared" si="26"/>
        <v>-1.8514010401941144E-4</v>
      </c>
      <c r="P79" s="21">
        <f t="shared" si="27"/>
        <v>5.7890599999999998E-5</v>
      </c>
      <c r="Q79" s="22">
        <f t="shared" si="28"/>
        <v>-15.99610498727715</v>
      </c>
      <c r="R79" s="22">
        <f t="shared" si="29"/>
        <v>5.0017478400000002</v>
      </c>
    </row>
    <row r="80" spans="3:18" x14ac:dyDescent="0.2">
      <c r="C80" s="16">
        <f t="shared" si="30"/>
        <v>2448773.2150711077</v>
      </c>
      <c r="D80" s="16">
        <v>1.8E-5</v>
      </c>
      <c r="E80" s="17">
        <v>6.2362842600000003E-2</v>
      </c>
      <c r="F80" s="17">
        <v>6E-10</v>
      </c>
      <c r="G80" s="11">
        <v>2455206.9399199998</v>
      </c>
      <c r="H80" s="11">
        <v>1.2E-5</v>
      </c>
      <c r="I80" s="12">
        <f t="shared" si="20"/>
        <v>103165.99726151793</v>
      </c>
      <c r="J80" s="12">
        <f t="shared" si="21"/>
        <v>103166</v>
      </c>
      <c r="K80" s="18">
        <f t="shared" si="22"/>
        <v>6.2362840944614251E-2</v>
      </c>
      <c r="L80" s="19">
        <f t="shared" si="23"/>
        <v>5.8158695694317899E-11</v>
      </c>
      <c r="M80" s="20">
        <f t="shared" si="24"/>
        <v>2455206.9400907792</v>
      </c>
      <c r="N80" s="20">
        <f t="shared" si="25"/>
        <v>2455206.9399199998</v>
      </c>
      <c r="O80" s="20">
        <f t="shared" si="26"/>
        <v>-1.7077952649972861E-4</v>
      </c>
      <c r="P80" s="21">
        <f t="shared" si="27"/>
        <v>5.5899599999999996E-5</v>
      </c>
      <c r="Q80" s="22">
        <f t="shared" si="28"/>
        <v>-14.755351089576552</v>
      </c>
      <c r="R80" s="22">
        <f t="shared" si="29"/>
        <v>4.8297254399999998</v>
      </c>
    </row>
    <row r="81" spans="3:18" x14ac:dyDescent="0.2">
      <c r="C81" s="16">
        <f t="shared" si="30"/>
        <v>2448773.2150711077</v>
      </c>
      <c r="D81" s="16">
        <v>1.8E-5</v>
      </c>
      <c r="E81" s="17">
        <v>6.2362842600000003E-2</v>
      </c>
      <c r="F81" s="17">
        <v>6E-10</v>
      </c>
      <c r="G81" s="11">
        <v>2455207.0023079999</v>
      </c>
      <c r="H81" s="11">
        <v>1.5E-5</v>
      </c>
      <c r="I81" s="12">
        <f t="shared" si="20"/>
        <v>103166.99766492286</v>
      </c>
      <c r="J81" s="12">
        <f t="shared" si="21"/>
        <v>103167</v>
      </c>
      <c r="K81" s="18">
        <f t="shared" si="22"/>
        <v>6.2362841188482294E-2</v>
      </c>
      <c r="L81" s="19">
        <f t="shared" si="23"/>
        <v>2.907906598040071E-11</v>
      </c>
      <c r="M81" s="20">
        <f t="shared" si="24"/>
        <v>2455207.0024536219</v>
      </c>
      <c r="N81" s="20">
        <f t="shared" si="25"/>
        <v>2455207.0023079999</v>
      </c>
      <c r="O81" s="20">
        <f t="shared" si="26"/>
        <v>-1.4562204740928286E-4</v>
      </c>
      <c r="P81" s="21">
        <f t="shared" si="27"/>
        <v>5.8900200000000002E-5</v>
      </c>
      <c r="Q81" s="22">
        <f t="shared" si="28"/>
        <v>-12.581744896162039</v>
      </c>
      <c r="R81" s="22">
        <f t="shared" si="29"/>
        <v>5.0889772799999999</v>
      </c>
    </row>
    <row r="82" spans="3:18" x14ac:dyDescent="0.2">
      <c r="C82" s="16">
        <f t="shared" si="30"/>
        <v>2448773.2150711077</v>
      </c>
      <c r="D82" s="16">
        <v>1.8E-5</v>
      </c>
      <c r="E82" s="17">
        <v>6.2362842600000003E-2</v>
      </c>
      <c r="F82" s="17">
        <v>6E-10</v>
      </c>
      <c r="G82" s="11">
        <v>2455208.8731709998</v>
      </c>
      <c r="H82" s="11">
        <v>1.5999999999999999E-5</v>
      </c>
      <c r="I82" s="12">
        <f t="shared" si="20"/>
        <v>103196.9973076898</v>
      </c>
      <c r="J82" s="12">
        <f t="shared" si="21"/>
        <v>103197</v>
      </c>
      <c r="K82" s="18">
        <f t="shared" si="22"/>
        <v>6.2362840973013589E-2</v>
      </c>
      <c r="L82" s="19">
        <f t="shared" si="23"/>
        <v>1.9380408345203845E-11</v>
      </c>
      <c r="M82" s="20">
        <f t="shared" si="24"/>
        <v>2455208.8733389</v>
      </c>
      <c r="N82" s="20">
        <f t="shared" si="25"/>
        <v>2455208.8731709998</v>
      </c>
      <c r="O82" s="20">
        <f t="shared" si="26"/>
        <v>-1.6790011692941614E-4</v>
      </c>
      <c r="P82" s="21">
        <f t="shared" si="27"/>
        <v>5.9918199999999998E-5</v>
      </c>
      <c r="Q82" s="22">
        <f t="shared" si="28"/>
        <v>-14.506570102701556</v>
      </c>
      <c r="R82" s="22">
        <f t="shared" si="29"/>
        <v>5.1769324799999996</v>
      </c>
    </row>
    <row r="83" spans="3:18" x14ac:dyDescent="0.2">
      <c r="C83" s="16">
        <f t="shared" si="30"/>
        <v>2448773.2150711077</v>
      </c>
      <c r="D83" s="16">
        <v>1.8E-5</v>
      </c>
      <c r="E83" s="17">
        <v>6.2362842600000003E-2</v>
      </c>
      <c r="F83" s="17">
        <v>6E-10</v>
      </c>
      <c r="G83" s="11">
        <v>2455209.8709769999</v>
      </c>
      <c r="H83" s="11">
        <v>9.0000000000000002E-6</v>
      </c>
      <c r="I83" s="12">
        <f t="shared" si="20"/>
        <v>103212.99731600337</v>
      </c>
      <c r="J83" s="12">
        <f t="shared" si="21"/>
        <v>103213</v>
      </c>
      <c r="K83" s="18">
        <f t="shared" si="22"/>
        <v>6.2362840978288987E-2</v>
      </c>
      <c r="L83" s="19">
        <f t="shared" si="23"/>
        <v>8.719831804133201E-11</v>
      </c>
      <c r="M83" s="20">
        <f t="shared" si="24"/>
        <v>2455209.8711443814</v>
      </c>
      <c r="N83" s="20">
        <f t="shared" si="25"/>
        <v>2455209.8709769999</v>
      </c>
      <c r="O83" s="20">
        <f t="shared" si="26"/>
        <v>-1.6738165904031654E-4</v>
      </c>
      <c r="P83" s="21">
        <f t="shared" si="27"/>
        <v>5.2927799999999998E-5</v>
      </c>
      <c r="Q83" s="22">
        <f t="shared" si="28"/>
        <v>-14.461775341083349</v>
      </c>
      <c r="R83" s="22">
        <f t="shared" si="29"/>
        <v>4.5729619199999991</v>
      </c>
    </row>
    <row r="84" spans="3:18" x14ac:dyDescent="0.2">
      <c r="C84" s="16">
        <f t="shared" si="30"/>
        <v>2448773.2150711077</v>
      </c>
      <c r="D84" s="16">
        <v>1.8E-5</v>
      </c>
      <c r="E84" s="17">
        <v>6.2362842600000003E-2</v>
      </c>
      <c r="F84" s="17">
        <v>6E-10</v>
      </c>
      <c r="G84" s="11">
        <v>2455209.933305</v>
      </c>
      <c r="H84" s="11">
        <v>1.8E-5</v>
      </c>
      <c r="I84" s="12">
        <f t="shared" si="20"/>
        <v>103213.99675729708</v>
      </c>
      <c r="J84" s="12">
        <f t="shared" si="21"/>
        <v>103214</v>
      </c>
      <c r="K84" s="18">
        <f t="shared" si="22"/>
        <v>6.2362840640729243E-2</v>
      </c>
      <c r="L84" s="19">
        <f t="shared" si="23"/>
        <v>0</v>
      </c>
      <c r="M84" s="20">
        <f t="shared" si="24"/>
        <v>2455209.9335072241</v>
      </c>
      <c r="N84" s="20">
        <f t="shared" si="25"/>
        <v>2455209.933305</v>
      </c>
      <c r="O84" s="20">
        <f t="shared" si="26"/>
        <v>-2.0222417217327648E-4</v>
      </c>
      <c r="P84" s="21">
        <f t="shared" si="27"/>
        <v>6.1928399999999995E-5</v>
      </c>
      <c r="Q84" s="22">
        <f t="shared" si="28"/>
        <v>-17.472168475771088</v>
      </c>
      <c r="R84" s="22">
        <f t="shared" si="29"/>
        <v>5.3506137599999999</v>
      </c>
    </row>
    <row r="85" spans="3:18" x14ac:dyDescent="0.2">
      <c r="C85" s="16">
        <f t="shared" si="30"/>
        <v>2448773.2150711077</v>
      </c>
      <c r="D85" s="16">
        <v>1.8E-5</v>
      </c>
      <c r="E85" s="17">
        <v>6.2362842600000003E-2</v>
      </c>
      <c r="F85" s="17">
        <v>6E-10</v>
      </c>
      <c r="G85" s="11">
        <v>2455209.995687</v>
      </c>
      <c r="H85" s="11">
        <v>1.4E-5</v>
      </c>
      <c r="I85" s="12">
        <f t="shared" si="20"/>
        <v>103214.99706449015</v>
      </c>
      <c r="J85" s="12">
        <f t="shared" si="21"/>
        <v>103215</v>
      </c>
      <c r="K85" s="18">
        <f t="shared" si="22"/>
        <v>6.2362840826355292E-2</v>
      </c>
      <c r="L85" s="19">
        <f t="shared" si="23"/>
        <v>3.8754057065349037E-11</v>
      </c>
      <c r="M85" s="20">
        <f t="shared" si="24"/>
        <v>2455209.9958700668</v>
      </c>
      <c r="N85" s="20">
        <f t="shared" si="25"/>
        <v>2455209.995687</v>
      </c>
      <c r="O85" s="20">
        <f t="shared" si="26"/>
        <v>-1.830667387702975E-4</v>
      </c>
      <c r="P85" s="21">
        <f t="shared" si="27"/>
        <v>5.7928999999999994E-5</v>
      </c>
      <c r="Q85" s="22">
        <f t="shared" si="28"/>
        <v>-15.816966229753703</v>
      </c>
      <c r="R85" s="22">
        <f t="shared" si="29"/>
        <v>5.0050656</v>
      </c>
    </row>
    <row r="86" spans="3:18" x14ac:dyDescent="0.2">
      <c r="C86" s="16">
        <f t="shared" si="30"/>
        <v>2448773.2150711077</v>
      </c>
      <c r="D86" s="16">
        <v>1.8E-5</v>
      </c>
      <c r="E86" s="17">
        <v>6.2362842600000003E-2</v>
      </c>
      <c r="F86" s="17">
        <v>6E-10</v>
      </c>
      <c r="G86" s="11">
        <v>2455212.9891110002</v>
      </c>
      <c r="H86" s="11">
        <v>1.9000000000000001E-5</v>
      </c>
      <c r="I86" s="12">
        <f t="shared" si="20"/>
        <v>103262.99718564271</v>
      </c>
      <c r="J86" s="12">
        <f t="shared" si="21"/>
        <v>103263</v>
      </c>
      <c r="K86" s="18">
        <f t="shared" si="22"/>
        <v>6.2362840900346495E-2</v>
      </c>
      <c r="L86" s="19">
        <f t="shared" si="23"/>
        <v>9.6840107298838941E-12</v>
      </c>
      <c r="M86" s="20">
        <f t="shared" si="24"/>
        <v>2455212.9892865117</v>
      </c>
      <c r="N86" s="20">
        <f t="shared" si="25"/>
        <v>2455212.9891110002</v>
      </c>
      <c r="O86" s="20">
        <f t="shared" si="26"/>
        <v>-1.7551132021866728E-4</v>
      </c>
      <c r="P86" s="21">
        <f t="shared" si="27"/>
        <v>6.0957800000000001E-5</v>
      </c>
      <c r="Q86" s="22">
        <f t="shared" si="28"/>
        <v>-15.164178066892852</v>
      </c>
      <c r="R86" s="22">
        <f t="shared" si="29"/>
        <v>5.2667539200000002</v>
      </c>
    </row>
    <row r="87" spans="3:18" x14ac:dyDescent="0.2">
      <c r="C87" s="16">
        <f t="shared" si="30"/>
        <v>2448773.2150711077</v>
      </c>
      <c r="D87" s="16">
        <v>1.8E-5</v>
      </c>
      <c r="E87" s="17">
        <v>6.2362842600000003E-2</v>
      </c>
      <c r="F87" s="17">
        <v>6E-10</v>
      </c>
      <c r="G87" s="11">
        <v>2455244.9188919999</v>
      </c>
      <c r="H87" s="11">
        <v>1.0000000000000001E-5</v>
      </c>
      <c r="I87" s="12">
        <f t="shared" si="20"/>
        <v>103774.99727525479</v>
      </c>
      <c r="J87" s="12">
        <f t="shared" si="21"/>
        <v>103775</v>
      </c>
      <c r="K87" s="18">
        <f t="shared" si="22"/>
        <v>6.2362840962583897E-2</v>
      </c>
      <c r="L87" s="19">
        <f t="shared" si="23"/>
        <v>7.7089857865574553E-11</v>
      </c>
      <c r="M87" s="20">
        <f t="shared" si="24"/>
        <v>2455244.9190619229</v>
      </c>
      <c r="N87" s="20">
        <f t="shared" si="25"/>
        <v>2455244.9188919999</v>
      </c>
      <c r="O87" s="20">
        <f t="shared" si="26"/>
        <v>-1.6992285634641335E-4</v>
      </c>
      <c r="P87" s="21">
        <f t="shared" si="27"/>
        <v>5.4264999999999996E-5</v>
      </c>
      <c r="Q87" s="22">
        <f t="shared" si="28"/>
        <v>-14.681334788330114</v>
      </c>
      <c r="R87" s="22">
        <f t="shared" si="29"/>
        <v>4.6884959999999998</v>
      </c>
    </row>
    <row r="88" spans="3:18" x14ac:dyDescent="0.2">
      <c r="C88" s="16">
        <f t="shared" si="30"/>
        <v>2448773.2150711077</v>
      </c>
      <c r="D88" s="16">
        <v>1.8E-5</v>
      </c>
      <c r="E88" s="17">
        <v>6.2362842600000003E-2</v>
      </c>
      <c r="F88" s="17">
        <v>6E-10</v>
      </c>
      <c r="G88" s="11">
        <v>2455244.981257</v>
      </c>
      <c r="H88" s="11">
        <v>1.8E-5</v>
      </c>
      <c r="I88" s="12">
        <f t="shared" si="20"/>
        <v>103775.9973098513</v>
      </c>
      <c r="J88" s="12">
        <f t="shared" si="21"/>
        <v>103776</v>
      </c>
      <c r="K88" s="18">
        <f t="shared" si="22"/>
        <v>6.2362840983389997E-2</v>
      </c>
      <c r="L88" s="19">
        <f t="shared" si="23"/>
        <v>0</v>
      </c>
      <c r="M88" s="20">
        <f t="shared" si="24"/>
        <v>2455244.9814247652</v>
      </c>
      <c r="N88" s="20">
        <f t="shared" si="25"/>
        <v>2455244.981257</v>
      </c>
      <c r="O88" s="20">
        <f t="shared" si="26"/>
        <v>-1.6776531993945021E-4</v>
      </c>
      <c r="P88" s="21">
        <f t="shared" si="27"/>
        <v>6.2265600000000002E-5</v>
      </c>
      <c r="Q88" s="22">
        <f t="shared" si="28"/>
        <v>-14.494923642768498</v>
      </c>
      <c r="R88" s="22">
        <f t="shared" si="29"/>
        <v>5.3797478400000003</v>
      </c>
    </row>
    <row r="89" spans="3:18" x14ac:dyDescent="0.2">
      <c r="C89" s="16">
        <f t="shared" si="30"/>
        <v>2448773.2150711077</v>
      </c>
      <c r="D89" s="16">
        <v>1.8E-5</v>
      </c>
      <c r="E89" s="17">
        <v>6.2362842600000003E-2</v>
      </c>
      <c r="F89" s="17">
        <v>6E-10</v>
      </c>
      <c r="G89" s="11">
        <v>2455246.9768639999</v>
      </c>
      <c r="H89" s="11">
        <v>1.5E-5</v>
      </c>
      <c r="I89" s="12">
        <f t="shared" si="20"/>
        <v>103807.99724629814</v>
      </c>
      <c r="J89" s="12">
        <f t="shared" si="21"/>
        <v>103808</v>
      </c>
      <c r="K89" s="18">
        <f t="shared" si="22"/>
        <v>6.236284094570866E-2</v>
      </c>
      <c r="L89" s="19">
        <f t="shared" si="23"/>
        <v>2.8899506781750927E-11</v>
      </c>
      <c r="M89" s="20">
        <f t="shared" si="24"/>
        <v>2455246.9770357287</v>
      </c>
      <c r="N89" s="20">
        <f t="shared" si="25"/>
        <v>2455246.9768639999</v>
      </c>
      <c r="O89" s="20">
        <f t="shared" si="26"/>
        <v>-1.7172867571346728E-4</v>
      </c>
      <c r="P89" s="21">
        <f t="shared" si="27"/>
        <v>5.9284799999999999E-5</v>
      </c>
      <c r="Q89" s="22">
        <f t="shared" si="28"/>
        <v>-14.837357581643573</v>
      </c>
      <c r="R89" s="22">
        <f t="shared" si="29"/>
        <v>5.1222067199999994</v>
      </c>
    </row>
    <row r="90" spans="3:18" x14ac:dyDescent="0.2">
      <c r="C90" s="16">
        <f t="shared" si="30"/>
        <v>2448773.2150711077</v>
      </c>
      <c r="D90" s="16">
        <v>1.8E-5</v>
      </c>
      <c r="E90" s="17">
        <v>6.2362842600000003E-2</v>
      </c>
      <c r="F90" s="17">
        <v>6E-10</v>
      </c>
      <c r="G90" s="11">
        <v>2455389.6630790001</v>
      </c>
      <c r="H90" s="11">
        <v>2.1999999999999999E-5</v>
      </c>
      <c r="I90" s="12">
        <f t="shared" si="20"/>
        <v>106095.99774549647</v>
      </c>
      <c r="J90" s="12">
        <f t="shared" si="21"/>
        <v>106096</v>
      </c>
      <c r="K90" s="18">
        <f t="shared" si="22"/>
        <v>6.2362841274811037E-2</v>
      </c>
      <c r="L90" s="19">
        <f t="shared" si="23"/>
        <v>3.7701704117026079E-11</v>
      </c>
      <c r="M90" s="20">
        <f t="shared" si="24"/>
        <v>2455389.6632195972</v>
      </c>
      <c r="N90" s="20">
        <f t="shared" si="25"/>
        <v>2455389.6630790001</v>
      </c>
      <c r="O90" s="20">
        <f t="shared" si="26"/>
        <v>-1.4059724848436428E-4</v>
      </c>
      <c r="P90" s="21">
        <f t="shared" si="27"/>
        <v>5.9657600000000003E-5</v>
      </c>
      <c r="Q90" s="22">
        <f t="shared" si="28"/>
        <v>-12.147602269049074</v>
      </c>
      <c r="R90" s="22">
        <f t="shared" si="29"/>
        <v>5.15441664</v>
      </c>
    </row>
    <row r="91" spans="3:18" x14ac:dyDescent="0.2">
      <c r="C91" s="16">
        <f t="shared" si="30"/>
        <v>2448773.2150711077</v>
      </c>
      <c r="D91" s="16">
        <v>1.8E-5</v>
      </c>
      <c r="E91" s="17">
        <v>6.2362842600000003E-2</v>
      </c>
      <c r="F91" s="17">
        <v>6E-10</v>
      </c>
      <c r="G91" s="11">
        <v>2456670.3467735602</v>
      </c>
      <c r="H91" s="11">
        <v>3.2700000000000002E-5</v>
      </c>
      <c r="I91" s="12">
        <f t="shared" ref="I91:I115" si="31">(G91-C91)/E91</f>
        <v>126632.00350095061</v>
      </c>
      <c r="J91" s="12">
        <f t="shared" ref="J91:J115" si="32">ROUND(I91,0)</f>
        <v>126632</v>
      </c>
      <c r="K91" s="18">
        <f t="shared" ref="K91:K115" si="33">(G91-C91)/J91</f>
        <v>6.2362844324123701E-2</v>
      </c>
      <c r="L91" s="19">
        <f t="shared" ref="L91:L115" si="34">ABS((H91-D91)/J91)</f>
        <v>1.16084402046876E-10</v>
      </c>
      <c r="M91" s="20">
        <f t="shared" ref="M91:M115" si="35">C91+(E91*J91)</f>
        <v>2456670.3465552311</v>
      </c>
      <c r="N91" s="20">
        <f t="shared" ref="N91:N115" si="36">C91+(K91*J91)</f>
        <v>2456670.3467735602</v>
      </c>
      <c r="O91" s="20">
        <f t="shared" ref="O91:O115" si="37">(K91-E91)*J91</f>
        <v>2.1832923212222743E-4</v>
      </c>
      <c r="P91" s="21">
        <f t="shared" ref="P91:P115" si="38">ABS((L91-F91)*J91)</f>
        <v>6.1279199999999994E-5</v>
      </c>
      <c r="Q91" s="22">
        <f t="shared" ref="Q91:Q115" si="39">O91*24*60*60</f>
        <v>18.86364565536045</v>
      </c>
      <c r="R91" s="22">
        <f t="shared" ref="R91:R115" si="40">P91*24*60*60</f>
        <v>5.2945228800000006</v>
      </c>
    </row>
    <row r="92" spans="3:18" x14ac:dyDescent="0.2">
      <c r="C92" s="16">
        <f t="shared" si="30"/>
        <v>2448773.2150711077</v>
      </c>
      <c r="D92" s="16">
        <v>1.8E-5</v>
      </c>
      <c r="E92" s="17">
        <v>6.2362842600000003E-2</v>
      </c>
      <c r="F92" s="17">
        <v>6E-10</v>
      </c>
      <c r="G92" s="11">
        <v>2456717.36835247</v>
      </c>
      <c r="H92" s="11">
        <v>3.26E-5</v>
      </c>
      <c r="I92" s="12">
        <f t="shared" si="31"/>
        <v>127386.00343022628</v>
      </c>
      <c r="J92" s="12">
        <f t="shared" si="32"/>
        <v>127386</v>
      </c>
      <c r="K92" s="18">
        <f t="shared" si="33"/>
        <v>6.2362844279294914E-2</v>
      </c>
      <c r="L92" s="19">
        <f t="shared" si="34"/>
        <v>1.146122807843876E-10</v>
      </c>
      <c r="M92" s="20">
        <f t="shared" si="35"/>
        <v>2456717.3681385512</v>
      </c>
      <c r="N92" s="20">
        <f t="shared" si="36"/>
        <v>2456717.36835247</v>
      </c>
      <c r="O92" s="20">
        <f t="shared" si="37"/>
        <v>2.1391866159134465E-4</v>
      </c>
      <c r="P92" s="21">
        <f t="shared" si="38"/>
        <v>6.1831599999999999E-5</v>
      </c>
      <c r="Q92" s="22">
        <f t="shared" si="39"/>
        <v>18.482572361492178</v>
      </c>
      <c r="R92" s="22">
        <f t="shared" si="40"/>
        <v>5.3422502400000003</v>
      </c>
    </row>
    <row r="93" spans="3:18" x14ac:dyDescent="0.2">
      <c r="C93" s="16">
        <f t="shared" si="30"/>
        <v>2448773.2150711077</v>
      </c>
      <c r="D93" s="16">
        <v>1.8E-5</v>
      </c>
      <c r="E93" s="17">
        <v>6.2362842600000003E-2</v>
      </c>
      <c r="F93" s="17">
        <v>6E-10</v>
      </c>
      <c r="G93" s="11">
        <v>2456748.3003672399</v>
      </c>
      <c r="H93" s="11">
        <v>1.47E-5</v>
      </c>
      <c r="I93" s="12">
        <f t="shared" si="31"/>
        <v>127882.00414924858</v>
      </c>
      <c r="J93" s="12">
        <f t="shared" si="32"/>
        <v>127882</v>
      </c>
      <c r="K93" s="18">
        <f t="shared" si="33"/>
        <v>6.2362844623419532E-2</v>
      </c>
      <c r="L93" s="19">
        <f t="shared" si="34"/>
        <v>2.5805039020346887E-11</v>
      </c>
      <c r="M93" s="20">
        <f t="shared" si="35"/>
        <v>2456748.3001084807</v>
      </c>
      <c r="N93" s="20">
        <f t="shared" si="36"/>
        <v>2456748.3003672399</v>
      </c>
      <c r="O93" s="20">
        <f t="shared" si="37"/>
        <v>2.5875893622692714E-4</v>
      </c>
      <c r="P93" s="21">
        <f t="shared" si="38"/>
        <v>7.3429199999999991E-5</v>
      </c>
      <c r="Q93" s="22">
        <f t="shared" si="39"/>
        <v>22.356772090006505</v>
      </c>
      <c r="R93" s="22">
        <f t="shared" si="40"/>
        <v>6.3442828799999997</v>
      </c>
    </row>
    <row r="94" spans="3:18" x14ac:dyDescent="0.2">
      <c r="C94" s="16">
        <f t="shared" si="30"/>
        <v>2448773.2150711077</v>
      </c>
      <c r="D94" s="16">
        <v>1.8E-5</v>
      </c>
      <c r="E94" s="17">
        <v>6.2362842600000003E-2</v>
      </c>
      <c r="F94" s="17">
        <v>6E-10</v>
      </c>
      <c r="G94" s="11">
        <v>2457100.33871551</v>
      </c>
      <c r="H94" s="11">
        <v>2.6800000000000001E-5</v>
      </c>
      <c r="I94" s="12">
        <f t="shared" si="31"/>
        <v>133527.00578152045</v>
      </c>
      <c r="J94" s="12">
        <f t="shared" si="32"/>
        <v>133527</v>
      </c>
      <c r="K94" s="18">
        <f t="shared" si="33"/>
        <v>6.2362845300218316E-2</v>
      </c>
      <c r="L94" s="19">
        <f t="shared" si="34"/>
        <v>6.5904274041954069E-11</v>
      </c>
      <c r="M94" s="20">
        <f t="shared" si="35"/>
        <v>2457100.3383549578</v>
      </c>
      <c r="N94" s="20">
        <f t="shared" si="36"/>
        <v>2457100.33871551</v>
      </c>
      <c r="O94" s="20">
        <f t="shared" si="37"/>
        <v>3.6055205065783913E-4</v>
      </c>
      <c r="P94" s="21">
        <f t="shared" si="38"/>
        <v>7.1316199999999993E-5</v>
      </c>
      <c r="Q94" s="22">
        <f t="shared" si="39"/>
        <v>31.151697176837303</v>
      </c>
      <c r="R94" s="22">
        <f t="shared" si="40"/>
        <v>6.1617196799999991</v>
      </c>
    </row>
    <row r="95" spans="3:18" x14ac:dyDescent="0.2">
      <c r="C95" s="16">
        <f t="shared" si="30"/>
        <v>2448773.2150711077</v>
      </c>
      <c r="D95" s="16">
        <v>1.8E-5</v>
      </c>
      <c r="E95" s="17">
        <v>6.2362842600000003E-2</v>
      </c>
      <c r="F95" s="17">
        <v>6E-10</v>
      </c>
      <c r="G95" s="11">
        <v>2457101.1494563301</v>
      </c>
      <c r="H95" s="11">
        <v>3.54E-5</v>
      </c>
      <c r="I95" s="12">
        <f t="shared" si="31"/>
        <v>133540.00616422162</v>
      </c>
      <c r="J95" s="12">
        <f t="shared" si="32"/>
        <v>133540</v>
      </c>
      <c r="K95" s="18">
        <f t="shared" si="33"/>
        <v>6.2362845478675925E-2</v>
      </c>
      <c r="L95" s="19">
        <f t="shared" si="34"/>
        <v>1.302980380410364E-10</v>
      </c>
      <c r="M95" s="20">
        <f t="shared" si="35"/>
        <v>2457101.1490719118</v>
      </c>
      <c r="N95" s="20">
        <f t="shared" si="36"/>
        <v>2457101.1494563301</v>
      </c>
      <c r="O95" s="20">
        <f t="shared" si="37"/>
        <v>3.8441838270869555E-4</v>
      </c>
      <c r="P95" s="21">
        <f t="shared" si="38"/>
        <v>6.2724000000000005E-5</v>
      </c>
      <c r="Q95" s="22">
        <f t="shared" si="39"/>
        <v>33.213748266031295</v>
      </c>
      <c r="R95" s="22">
        <f t="shared" si="40"/>
        <v>5.4193536000000009</v>
      </c>
    </row>
    <row r="96" spans="3:18" x14ac:dyDescent="0.2">
      <c r="C96" s="16">
        <f t="shared" si="30"/>
        <v>2448773.2150711077</v>
      </c>
      <c r="D96" s="16">
        <v>1.8E-5</v>
      </c>
      <c r="E96" s="17">
        <v>6.2362842600000003E-2</v>
      </c>
      <c r="F96" s="17">
        <v>6E-10</v>
      </c>
      <c r="G96" s="11">
        <v>2457748.2888475601</v>
      </c>
      <c r="H96" s="11">
        <v>1.8E-5</v>
      </c>
      <c r="I96" s="12">
        <f t="shared" si="31"/>
        <v>143917.00894744552</v>
      </c>
      <c r="J96" s="12">
        <f t="shared" si="32"/>
        <v>143917</v>
      </c>
      <c r="K96" s="18">
        <f t="shared" si="33"/>
        <v>6.2362846477152359E-2</v>
      </c>
      <c r="L96" s="19">
        <f t="shared" si="34"/>
        <v>0</v>
      </c>
      <c r="M96" s="20">
        <f t="shared" si="35"/>
        <v>2457748.2882895721</v>
      </c>
      <c r="N96" s="20">
        <f t="shared" si="36"/>
        <v>2457748.2888475601</v>
      </c>
      <c r="O96" s="20">
        <f t="shared" si="37"/>
        <v>5.5798813563474187E-4</v>
      </c>
      <c r="P96" s="21">
        <f t="shared" si="38"/>
        <v>8.6350199999999999E-5</v>
      </c>
      <c r="Q96" s="22">
        <f t="shared" si="39"/>
        <v>48.210174918841695</v>
      </c>
      <c r="R96" s="22">
        <f t="shared" si="40"/>
        <v>7.4606572800000004</v>
      </c>
    </row>
    <row r="97" spans="3:18" x14ac:dyDescent="0.2">
      <c r="C97" s="16">
        <f t="shared" si="30"/>
        <v>2448773.2150711077</v>
      </c>
      <c r="D97" s="16">
        <v>1.8E-5</v>
      </c>
      <c r="E97" s="17">
        <v>6.2362842600000003E-2</v>
      </c>
      <c r="F97" s="17">
        <v>6E-10</v>
      </c>
      <c r="G97" s="11">
        <v>2457748.3511910401</v>
      </c>
      <c r="H97" s="11">
        <v>1.8099999999999999E-5</v>
      </c>
      <c r="I97" s="12">
        <f t="shared" si="31"/>
        <v>143918.00863696361</v>
      </c>
      <c r="J97" s="12">
        <f t="shared" si="32"/>
        <v>143918</v>
      </c>
      <c r="K97" s="18">
        <f t="shared" si="33"/>
        <v>6.2362846342586764E-2</v>
      </c>
      <c r="L97" s="19">
        <f t="shared" si="34"/>
        <v>6.9484011728900513E-13</v>
      </c>
      <c r="M97" s="20">
        <f t="shared" si="35"/>
        <v>2457748.3506524144</v>
      </c>
      <c r="N97" s="20">
        <f t="shared" si="36"/>
        <v>2457748.3511910401</v>
      </c>
      <c r="O97" s="20">
        <f t="shared" si="37"/>
        <v>5.3862560151780869E-4</v>
      </c>
      <c r="P97" s="21">
        <f t="shared" si="38"/>
        <v>8.6250799999999998E-5</v>
      </c>
      <c r="Q97" s="22">
        <f t="shared" si="39"/>
        <v>46.537251971138673</v>
      </c>
      <c r="R97" s="22">
        <f t="shared" si="40"/>
        <v>7.45206912</v>
      </c>
    </row>
    <row r="98" spans="3:18" x14ac:dyDescent="0.2">
      <c r="C98" s="16">
        <f t="shared" si="30"/>
        <v>2448773.2150711077</v>
      </c>
      <c r="D98" s="16">
        <v>1.8E-5</v>
      </c>
      <c r="E98" s="17">
        <v>6.2362842600000003E-2</v>
      </c>
      <c r="F98" s="17">
        <v>6E-10</v>
      </c>
      <c r="G98" s="11">
        <v>2457802.2327151699</v>
      </c>
      <c r="H98" s="11">
        <v>2.94E-5</v>
      </c>
      <c r="I98" s="12">
        <f t="shared" si="31"/>
        <v>144782.00908792717</v>
      </c>
      <c r="J98" s="12">
        <f t="shared" si="32"/>
        <v>144782</v>
      </c>
      <c r="K98" s="18">
        <f t="shared" si="33"/>
        <v>6.2362846514498853E-2</v>
      </c>
      <c r="L98" s="19">
        <f t="shared" si="34"/>
        <v>7.8739069773866912E-11</v>
      </c>
      <c r="M98" s="20">
        <f t="shared" si="35"/>
        <v>2457802.232148421</v>
      </c>
      <c r="N98" s="20">
        <f t="shared" si="36"/>
        <v>2457802.2327151699</v>
      </c>
      <c r="O98" s="20">
        <f t="shared" si="37"/>
        <v>5.6674897251027256E-4</v>
      </c>
      <c r="P98" s="21">
        <f t="shared" si="38"/>
        <v>7.5469200000000006E-5</v>
      </c>
      <c r="Q98" s="22">
        <f t="shared" si="39"/>
        <v>48.967111224887546</v>
      </c>
      <c r="R98" s="22">
        <f t="shared" si="40"/>
        <v>6.520538880000001</v>
      </c>
    </row>
    <row r="99" spans="3:18" x14ac:dyDescent="0.2">
      <c r="C99" s="16">
        <f t="shared" si="30"/>
        <v>2448773.2150711077</v>
      </c>
      <c r="D99" s="16">
        <v>1.8E-5</v>
      </c>
      <c r="E99" s="17">
        <v>6.2362842600000003E-2</v>
      </c>
      <c r="F99" s="17">
        <v>6E-10</v>
      </c>
      <c r="G99" s="11">
        <v>2457802.4198190202</v>
      </c>
      <c r="H99" s="11">
        <v>2.7100000000000001E-5</v>
      </c>
      <c r="I99" s="12">
        <f t="shared" si="31"/>
        <v>144785.0093336264</v>
      </c>
      <c r="J99" s="12">
        <f t="shared" si="32"/>
        <v>144785</v>
      </c>
      <c r="K99" s="18">
        <f t="shared" si="33"/>
        <v>6.2362846620247082E-2</v>
      </c>
      <c r="L99" s="19">
        <f t="shared" si="34"/>
        <v>6.2851814759816285E-11</v>
      </c>
      <c r="M99" s="20">
        <f t="shared" si="35"/>
        <v>2457802.4192369487</v>
      </c>
      <c r="N99" s="20">
        <f t="shared" si="36"/>
        <v>2457802.4198190202</v>
      </c>
      <c r="O99" s="20">
        <f t="shared" si="37"/>
        <v>5.8207147343197763E-4</v>
      </c>
      <c r="P99" s="21">
        <f t="shared" si="38"/>
        <v>7.7770999999999998E-5</v>
      </c>
      <c r="Q99" s="22">
        <f t="shared" si="39"/>
        <v>50.290975304522867</v>
      </c>
      <c r="R99" s="22">
        <f t="shared" si="40"/>
        <v>6.7194143999999998</v>
      </c>
    </row>
    <row r="100" spans="3:18" x14ac:dyDescent="0.2">
      <c r="C100" s="16">
        <f t="shared" si="30"/>
        <v>2448773.2150711077</v>
      </c>
      <c r="D100" s="16">
        <v>1.8E-5</v>
      </c>
      <c r="E100" s="17">
        <v>6.2362842600000003E-2</v>
      </c>
      <c r="F100" s="17">
        <v>6E-10</v>
      </c>
      <c r="G100" s="11">
        <v>2457829.3605665099</v>
      </c>
      <c r="H100" s="11">
        <v>3.4999999999999997E-5</v>
      </c>
      <c r="I100" s="12">
        <f t="shared" si="31"/>
        <v>145217.00932539211</v>
      </c>
      <c r="J100" s="12">
        <f t="shared" si="32"/>
        <v>145217</v>
      </c>
      <c r="K100" s="18">
        <f t="shared" si="33"/>
        <v>6.2362846604751242E-2</v>
      </c>
      <c r="L100" s="19">
        <f t="shared" si="34"/>
        <v>1.1706618371127344E-10</v>
      </c>
      <c r="M100" s="20">
        <f t="shared" si="35"/>
        <v>2457829.359984952</v>
      </c>
      <c r="N100" s="20">
        <f t="shared" si="36"/>
        <v>2457829.3605665099</v>
      </c>
      <c r="O100" s="20">
        <f t="shared" si="37"/>
        <v>5.8155796066831911E-4</v>
      </c>
      <c r="P100" s="21">
        <f t="shared" si="38"/>
        <v>7.0130200000000008E-5</v>
      </c>
      <c r="Q100" s="22">
        <f t="shared" si="39"/>
        <v>50.246607801742769</v>
      </c>
      <c r="R100" s="22">
        <f t="shared" si="40"/>
        <v>6.0592492800000004</v>
      </c>
    </row>
    <row r="101" spans="3:18" x14ac:dyDescent="0.2">
      <c r="C101" s="16">
        <f t="shared" si="30"/>
        <v>2448773.2150711077</v>
      </c>
      <c r="D101" s="16">
        <v>1.8E-5</v>
      </c>
      <c r="E101" s="17">
        <v>6.2362842600000003E-2</v>
      </c>
      <c r="F101" s="17">
        <v>6E-10</v>
      </c>
      <c r="G101" s="11">
        <v>2458140.4264732799</v>
      </c>
      <c r="H101" s="11">
        <v>2.4000000000000001E-5</v>
      </c>
      <c r="I101" s="12">
        <f t="shared" si="31"/>
        <v>150205.01009317723</v>
      </c>
      <c r="J101" s="12">
        <f t="shared" si="32"/>
        <v>150205</v>
      </c>
      <c r="K101" s="18">
        <f t="shared" si="33"/>
        <v>6.2362846790534422E-2</v>
      </c>
      <c r="L101" s="19">
        <f t="shared" si="34"/>
        <v>3.9945407942478617E-11</v>
      </c>
      <c r="M101" s="20">
        <f t="shared" si="35"/>
        <v>2458140.4258438409</v>
      </c>
      <c r="N101" s="20">
        <f t="shared" si="36"/>
        <v>2458140.4264732799</v>
      </c>
      <c r="O101" s="20">
        <f t="shared" si="37"/>
        <v>6.2943922247621353E-4</v>
      </c>
      <c r="P101" s="21">
        <f t="shared" si="38"/>
        <v>8.4123000000000008E-5</v>
      </c>
      <c r="Q101" s="22">
        <f t="shared" si="39"/>
        <v>54.383548821944849</v>
      </c>
      <c r="R101" s="22">
        <f t="shared" si="40"/>
        <v>7.2682272000000001</v>
      </c>
    </row>
    <row r="102" spans="3:18" x14ac:dyDescent="0.2">
      <c r="C102" s="16">
        <f t="shared" si="30"/>
        <v>2448773.2150711077</v>
      </c>
      <c r="D102" s="16">
        <v>1.8E-5</v>
      </c>
      <c r="E102" s="17">
        <v>6.2362842600000003E-2</v>
      </c>
      <c r="F102" s="17">
        <v>6E-10</v>
      </c>
      <c r="G102" s="11">
        <v>2458200.23245417</v>
      </c>
      <c r="H102" s="11">
        <v>2.5299999999999998E-5</v>
      </c>
      <c r="I102" s="12">
        <f t="shared" si="31"/>
        <v>151164.01033108585</v>
      </c>
      <c r="J102" s="12">
        <f t="shared" si="32"/>
        <v>151164</v>
      </c>
      <c r="K102" s="18">
        <f t="shared" si="33"/>
        <v>6.2362846862098656E-2</v>
      </c>
      <c r="L102" s="19">
        <f t="shared" si="34"/>
        <v>4.8291921356936822E-11</v>
      </c>
      <c r="M102" s="20">
        <f t="shared" si="35"/>
        <v>2458200.2318098941</v>
      </c>
      <c r="N102" s="20">
        <f t="shared" si="36"/>
        <v>2458200.23245417</v>
      </c>
      <c r="O102" s="20">
        <f t="shared" si="37"/>
        <v>6.4427588080837039E-4</v>
      </c>
      <c r="P102" s="21">
        <f t="shared" si="38"/>
        <v>8.3398400000000004E-5</v>
      </c>
      <c r="Q102" s="22">
        <f t="shared" si="39"/>
        <v>55.665436101843198</v>
      </c>
      <c r="R102" s="22">
        <f t="shared" si="40"/>
        <v>7.2056217599999997</v>
      </c>
    </row>
    <row r="103" spans="3:18" x14ac:dyDescent="0.2">
      <c r="C103" s="16">
        <f t="shared" si="30"/>
        <v>2448773.2150711077</v>
      </c>
      <c r="D103" s="16">
        <v>1.8E-5</v>
      </c>
      <c r="E103" s="17">
        <v>6.2362842600000003E-2</v>
      </c>
      <c r="F103" s="17">
        <v>6E-10</v>
      </c>
      <c r="G103" s="11">
        <v>2458542.4174051099</v>
      </c>
      <c r="H103" s="11">
        <v>4.6199999999999998E-5</v>
      </c>
      <c r="I103" s="12">
        <f t="shared" si="31"/>
        <v>156651.01086976632</v>
      </c>
      <c r="J103" s="12">
        <f t="shared" si="32"/>
        <v>156651</v>
      </c>
      <c r="K103" s="18">
        <f t="shared" si="33"/>
        <v>6.2362846927259491E-2</v>
      </c>
      <c r="L103" s="19">
        <f t="shared" si="34"/>
        <v>1.8001800180018001E-10</v>
      </c>
      <c r="M103" s="20">
        <f t="shared" si="35"/>
        <v>2458542.4167272402</v>
      </c>
      <c r="N103" s="20">
        <f t="shared" si="36"/>
        <v>2458542.4174051099</v>
      </c>
      <c r="O103" s="20">
        <f t="shared" si="37"/>
        <v>6.7786952609148049E-4</v>
      </c>
      <c r="P103" s="21">
        <f t="shared" si="38"/>
        <v>6.5790600000000007E-5</v>
      </c>
      <c r="Q103" s="22">
        <f t="shared" si="39"/>
        <v>58.567927054303915</v>
      </c>
      <c r="R103" s="22">
        <f t="shared" si="40"/>
        <v>5.6843078400000007</v>
      </c>
    </row>
    <row r="104" spans="3:18" x14ac:dyDescent="0.2">
      <c r="C104" s="16">
        <f t="shared" si="30"/>
        <v>2448773.2150711077</v>
      </c>
      <c r="D104" s="16">
        <v>1.8E-5</v>
      </c>
      <c r="E104" s="17">
        <v>6.2362842600000003E-2</v>
      </c>
      <c r="F104" s="17">
        <v>6E-10</v>
      </c>
      <c r="G104" s="11">
        <v>2458580.0845500999</v>
      </c>
      <c r="H104" s="11">
        <v>4.2299999999999998E-5</v>
      </c>
      <c r="I104" s="12">
        <f t="shared" si="31"/>
        <v>157255.01067830069</v>
      </c>
      <c r="J104" s="12">
        <f t="shared" si="32"/>
        <v>157255</v>
      </c>
      <c r="K104" s="18">
        <f t="shared" si="33"/>
        <v>6.2362846834709142E-2</v>
      </c>
      <c r="L104" s="19">
        <f t="shared" si="34"/>
        <v>1.5452608820069312E-10</v>
      </c>
      <c r="M104" s="20">
        <f t="shared" si="35"/>
        <v>2458580.0838841707</v>
      </c>
      <c r="N104" s="20">
        <f t="shared" si="36"/>
        <v>2458580.0845500999</v>
      </c>
      <c r="O104" s="20">
        <f t="shared" si="37"/>
        <v>6.6592918563868064E-4</v>
      </c>
      <c r="P104" s="21">
        <f t="shared" si="38"/>
        <v>7.0053000000000002E-5</v>
      </c>
      <c r="Q104" s="22">
        <f t="shared" si="39"/>
        <v>57.536281639182008</v>
      </c>
      <c r="R104" s="22">
        <f t="shared" si="40"/>
        <v>6.0525792000000003</v>
      </c>
    </row>
    <row r="105" spans="3:18" x14ac:dyDescent="0.2">
      <c r="C105" s="16">
        <f t="shared" si="30"/>
        <v>2448773.2150711077</v>
      </c>
      <c r="D105" s="16">
        <v>1.8E-5</v>
      </c>
      <c r="E105" s="17">
        <v>6.2362842600000003E-2</v>
      </c>
      <c r="F105" s="17">
        <v>6E-10</v>
      </c>
      <c r="G105" s="11">
        <v>2458851.3006062899</v>
      </c>
      <c r="H105" s="11">
        <v>3.79E-5</v>
      </c>
      <c r="I105" s="12">
        <f t="shared" si="31"/>
        <v>161604.01153975222</v>
      </c>
      <c r="J105" s="12">
        <f t="shared" si="32"/>
        <v>161604</v>
      </c>
      <c r="K105" s="18">
        <f t="shared" si="33"/>
        <v>6.236284705318032E-2</v>
      </c>
      <c r="L105" s="19">
        <f t="shared" si="34"/>
        <v>1.2314051632385337E-10</v>
      </c>
      <c r="M105" s="20">
        <f t="shared" si="35"/>
        <v>2458851.2998866383</v>
      </c>
      <c r="N105" s="20">
        <f t="shared" si="36"/>
        <v>2458851.3006062899</v>
      </c>
      <c r="O105" s="20">
        <f t="shared" si="37"/>
        <v>7.1965175203800302E-4</v>
      </c>
      <c r="P105" s="21">
        <f t="shared" si="38"/>
        <v>7.7062400000000003E-5</v>
      </c>
      <c r="Q105" s="22">
        <f t="shared" si="39"/>
        <v>62.177911376083458</v>
      </c>
      <c r="R105" s="22">
        <f t="shared" si="40"/>
        <v>6.65819136</v>
      </c>
    </row>
    <row r="106" spans="3:18" x14ac:dyDescent="0.2">
      <c r="C106" s="16">
        <f t="shared" si="30"/>
        <v>2448773.2150711077</v>
      </c>
      <c r="D106" s="16">
        <v>1.8E-5</v>
      </c>
      <c r="E106" s="17">
        <v>6.2362842600000003E-2</v>
      </c>
      <c r="F106" s="17">
        <v>6E-10</v>
      </c>
      <c r="G106" s="11">
        <v>2458870.2588874698</v>
      </c>
      <c r="H106" s="11">
        <v>3.8899999999999997E-5</v>
      </c>
      <c r="I106" s="12">
        <f t="shared" si="31"/>
        <v>161908.01117141574</v>
      </c>
      <c r="J106" s="12">
        <f t="shared" si="32"/>
        <v>161908</v>
      </c>
      <c r="K106" s="18">
        <f t="shared" si="33"/>
        <v>6.2362846902945142E-2</v>
      </c>
      <c r="L106" s="19">
        <f t="shared" si="34"/>
        <v>1.29085653581046E-10</v>
      </c>
      <c r="M106" s="20">
        <f t="shared" si="35"/>
        <v>2458870.2581907883</v>
      </c>
      <c r="N106" s="20">
        <f t="shared" si="36"/>
        <v>2458870.2588874698</v>
      </c>
      <c r="O106" s="20">
        <f t="shared" si="37"/>
        <v>6.9668124157973299E-4</v>
      </c>
      <c r="P106" s="21">
        <f t="shared" si="38"/>
        <v>7.6244799999999999E-5</v>
      </c>
      <c r="Q106" s="22">
        <f t="shared" si="39"/>
        <v>60.19325927248893</v>
      </c>
      <c r="R106" s="22">
        <f t="shared" si="40"/>
        <v>6.5875507199999994</v>
      </c>
    </row>
    <row r="107" spans="3:18" x14ac:dyDescent="0.2">
      <c r="C107" s="16">
        <f t="shared" si="30"/>
        <v>2448773.2150711077</v>
      </c>
      <c r="D107" s="16">
        <v>1.8E-5</v>
      </c>
      <c r="E107" s="17">
        <v>6.2362842600000003E-2</v>
      </c>
      <c r="F107" s="17">
        <v>6E-10</v>
      </c>
      <c r="G107" s="11">
        <v>2458870.38363828</v>
      </c>
      <c r="H107" s="11">
        <v>2.6699999999999998E-5</v>
      </c>
      <c r="I107" s="12">
        <f t="shared" si="31"/>
        <v>161910.01157430004</v>
      </c>
      <c r="J107" s="12">
        <f t="shared" si="32"/>
        <v>161910</v>
      </c>
      <c r="K107" s="18">
        <f t="shared" si="33"/>
        <v>6.2362847058070853E-2</v>
      </c>
      <c r="L107" s="19">
        <f t="shared" si="34"/>
        <v>5.3733555679080957E-11</v>
      </c>
      <c r="M107" s="20">
        <f t="shared" si="35"/>
        <v>2458870.3829164738</v>
      </c>
      <c r="N107" s="20">
        <f t="shared" si="36"/>
        <v>2458870.38363828</v>
      </c>
      <c r="O107" s="20">
        <f t="shared" si="37"/>
        <v>7.218062513198592E-4</v>
      </c>
      <c r="P107" s="21">
        <f t="shared" si="38"/>
        <v>8.8446E-5</v>
      </c>
      <c r="Q107" s="22">
        <f t="shared" si="39"/>
        <v>62.364060114035837</v>
      </c>
      <c r="R107" s="22">
        <f t="shared" si="40"/>
        <v>7.6417343999999989</v>
      </c>
    </row>
    <row r="108" spans="3:18" x14ac:dyDescent="0.2">
      <c r="C108" s="16">
        <f t="shared" si="30"/>
        <v>2448773.2150711077</v>
      </c>
      <c r="D108" s="16">
        <v>1.8E-5</v>
      </c>
      <c r="E108" s="17">
        <v>6.2362842600000003E-2</v>
      </c>
      <c r="F108" s="17">
        <v>6E-10</v>
      </c>
      <c r="G108" s="11">
        <v>2458871.1943113999</v>
      </c>
      <c r="H108" s="11">
        <v>4.6400000000000003E-5</v>
      </c>
      <c r="I108" s="12">
        <f t="shared" si="31"/>
        <v>161923.01087141619</v>
      </c>
      <c r="J108" s="12">
        <f t="shared" si="32"/>
        <v>161923</v>
      </c>
      <c r="K108" s="18">
        <f t="shared" si="33"/>
        <v>6.2362846787005044E-2</v>
      </c>
      <c r="L108" s="19">
        <f t="shared" si="34"/>
        <v>1.753920073121175E-10</v>
      </c>
      <c r="M108" s="20">
        <f t="shared" si="35"/>
        <v>2458871.1936334274</v>
      </c>
      <c r="N108" s="20">
        <f t="shared" si="36"/>
        <v>2458871.1943113999</v>
      </c>
      <c r="O108" s="20">
        <f t="shared" si="37"/>
        <v>6.779724173007276E-4</v>
      </c>
      <c r="P108" s="21">
        <f t="shared" si="38"/>
        <v>6.8753799999999999E-5</v>
      </c>
      <c r="Q108" s="22">
        <f t="shared" si="39"/>
        <v>58.576816854782862</v>
      </c>
      <c r="R108" s="22">
        <f t="shared" si="40"/>
        <v>5.9403283199999999</v>
      </c>
    </row>
    <row r="109" spans="3:18" x14ac:dyDescent="0.2">
      <c r="C109" s="16">
        <f t="shared" si="30"/>
        <v>2448773.2150711077</v>
      </c>
      <c r="D109" s="16">
        <v>1.8E-5</v>
      </c>
      <c r="E109" s="17">
        <v>6.2362842600000003E-2</v>
      </c>
      <c r="F109" s="17">
        <v>6E-10</v>
      </c>
      <c r="G109" s="11">
        <v>2458871.2567542</v>
      </c>
      <c r="H109" s="11">
        <v>4.1E-5</v>
      </c>
      <c r="I109" s="12">
        <f t="shared" si="31"/>
        <v>161924.01215354874</v>
      </c>
      <c r="J109" s="12">
        <f t="shared" si="32"/>
        <v>161924</v>
      </c>
      <c r="K109" s="18">
        <f t="shared" si="33"/>
        <v>6.2362847280775228E-2</v>
      </c>
      <c r="L109" s="19">
        <f t="shared" si="34"/>
        <v>1.4204194560411056E-10</v>
      </c>
      <c r="M109" s="20">
        <f t="shared" si="35"/>
        <v>2458871.2559962701</v>
      </c>
      <c r="N109" s="20">
        <f t="shared" si="36"/>
        <v>2458871.2567542</v>
      </c>
      <c r="O109" s="20">
        <f t="shared" si="37"/>
        <v>7.5792984765460369E-4</v>
      </c>
      <c r="P109" s="21">
        <f t="shared" si="38"/>
        <v>7.4154399999999996E-5</v>
      </c>
      <c r="Q109" s="22">
        <f t="shared" si="39"/>
        <v>65.485138837357766</v>
      </c>
      <c r="R109" s="22">
        <f t="shared" si="40"/>
        <v>6.4069401599999996</v>
      </c>
    </row>
    <row r="110" spans="3:18" x14ac:dyDescent="0.2">
      <c r="C110" s="16">
        <f t="shared" si="30"/>
        <v>2448773.2150711077</v>
      </c>
      <c r="D110" s="16">
        <v>1.8E-5</v>
      </c>
      <c r="E110" s="17">
        <v>6.2362842600000003E-2</v>
      </c>
      <c r="F110" s="17">
        <v>6E-10</v>
      </c>
      <c r="G110" s="11">
        <v>2458873.3146982798</v>
      </c>
      <c r="H110" s="11">
        <v>2.7399999999999999E-5</v>
      </c>
      <c r="I110" s="12">
        <f t="shared" si="31"/>
        <v>161957.01167688769</v>
      </c>
      <c r="J110" s="12">
        <f t="shared" si="32"/>
        <v>161957</v>
      </c>
      <c r="K110" s="18">
        <f t="shared" si="33"/>
        <v>6.236284709627931E-2</v>
      </c>
      <c r="L110" s="19">
        <f t="shared" si="34"/>
        <v>5.804009706280061E-11</v>
      </c>
      <c r="M110" s="20">
        <f t="shared" si="35"/>
        <v>2458873.3139700759</v>
      </c>
      <c r="N110" s="20">
        <f t="shared" si="36"/>
        <v>2458873.3146982798</v>
      </c>
      <c r="O110" s="20">
        <f t="shared" si="37"/>
        <v>7.2820390775764354E-4</v>
      </c>
      <c r="P110" s="21">
        <f t="shared" si="38"/>
        <v>8.7774200000000004E-5</v>
      </c>
      <c r="Q110" s="22">
        <f t="shared" si="39"/>
        <v>62.916817630260404</v>
      </c>
      <c r="R110" s="22">
        <f t="shared" si="40"/>
        <v>7.5836908800000007</v>
      </c>
    </row>
    <row r="111" spans="3:18" x14ac:dyDescent="0.2">
      <c r="C111" s="16">
        <f t="shared" si="30"/>
        <v>2448773.2150711077</v>
      </c>
      <c r="D111" s="16">
        <v>1.8E-5</v>
      </c>
      <c r="E111" s="17">
        <v>6.2362842600000003E-2</v>
      </c>
      <c r="F111" s="17">
        <v>6E-10</v>
      </c>
      <c r="G111" s="11">
        <v>2458873.4394327998</v>
      </c>
      <c r="H111" s="11">
        <v>4.3699999999999998E-5</v>
      </c>
      <c r="I111" s="12">
        <f t="shared" si="31"/>
        <v>161959.01181855507</v>
      </c>
      <c r="J111" s="12">
        <f t="shared" si="32"/>
        <v>161959</v>
      </c>
      <c r="K111" s="18">
        <f t="shared" si="33"/>
        <v>6.2362847150773282E-2</v>
      </c>
      <c r="L111" s="19">
        <f t="shared" si="34"/>
        <v>1.586821356022203E-10</v>
      </c>
      <c r="M111" s="20">
        <f t="shared" si="35"/>
        <v>2458873.4386957609</v>
      </c>
      <c r="N111" s="20">
        <f t="shared" si="36"/>
        <v>2458873.4394327998</v>
      </c>
      <c r="O111" s="20">
        <f t="shared" si="37"/>
        <v>7.3703868950068113E-4</v>
      </c>
      <c r="P111" s="21">
        <f t="shared" si="38"/>
        <v>7.1475400000000003E-5</v>
      </c>
      <c r="Q111" s="22">
        <f t="shared" si="39"/>
        <v>63.680142772858851</v>
      </c>
      <c r="R111" s="22">
        <f t="shared" si="40"/>
        <v>6.1754745600000005</v>
      </c>
    </row>
    <row r="112" spans="3:18" x14ac:dyDescent="0.2">
      <c r="C112" s="16">
        <f t="shared" si="30"/>
        <v>2448773.2150711077</v>
      </c>
      <c r="D112" s="16">
        <v>1.8E-5</v>
      </c>
      <c r="E112" s="17">
        <v>6.2362842600000003E-2</v>
      </c>
      <c r="F112" s="17">
        <v>6E-10</v>
      </c>
      <c r="G112" s="11">
        <v>2458880.1746273101</v>
      </c>
      <c r="H112" s="11">
        <v>4.1199999999999999E-5</v>
      </c>
      <c r="I112" s="12">
        <f t="shared" si="31"/>
        <v>162067.01193897155</v>
      </c>
      <c r="J112" s="12">
        <f t="shared" si="32"/>
        <v>162067</v>
      </c>
      <c r="K112" s="18">
        <f t="shared" si="33"/>
        <v>6.2362847194076552E-2</v>
      </c>
      <c r="L112" s="19">
        <f t="shared" si="34"/>
        <v>1.4315067225283369E-10</v>
      </c>
      <c r="M112" s="20">
        <f t="shared" si="35"/>
        <v>2458880.173882762</v>
      </c>
      <c r="N112" s="20">
        <f t="shared" si="36"/>
        <v>2458880.1746273101</v>
      </c>
      <c r="O112" s="20">
        <f t="shared" si="37"/>
        <v>7.4454820418597134E-4</v>
      </c>
      <c r="P112" s="21">
        <f t="shared" si="38"/>
        <v>7.4040200000000003E-5</v>
      </c>
      <c r="Q112" s="22">
        <f t="shared" si="39"/>
        <v>64.328964841667926</v>
      </c>
      <c r="R112" s="22">
        <f t="shared" si="40"/>
        <v>6.3970732800000008</v>
      </c>
    </row>
    <row r="113" spans="3:18" x14ac:dyDescent="0.2">
      <c r="C113" s="16">
        <f t="shared" si="30"/>
        <v>2448773.2150711077</v>
      </c>
      <c r="D113" s="16">
        <v>1.8E-5</v>
      </c>
      <c r="E113" s="17">
        <v>6.2362842600000003E-2</v>
      </c>
      <c r="F113" s="17">
        <v>6E-10</v>
      </c>
      <c r="G113" s="11">
        <v>2458909.2980291299</v>
      </c>
      <c r="H113" s="11">
        <v>2.69E-5</v>
      </c>
      <c r="I113" s="12">
        <f t="shared" si="31"/>
        <v>162534.01120657273</v>
      </c>
      <c r="J113" s="12">
        <f t="shared" si="32"/>
        <v>162534</v>
      </c>
      <c r="K113" s="18">
        <f t="shared" si="33"/>
        <v>6.2362846899861768E-2</v>
      </c>
      <c r="L113" s="19">
        <f t="shared" si="34"/>
        <v>5.4757773758105991E-11</v>
      </c>
      <c r="M113" s="20">
        <f t="shared" si="35"/>
        <v>2458909.2973302561</v>
      </c>
      <c r="N113" s="20">
        <f t="shared" si="36"/>
        <v>2458909.2980291299</v>
      </c>
      <c r="O113" s="20">
        <f t="shared" si="37"/>
        <v>6.9887373215406223E-4</v>
      </c>
      <c r="P113" s="21">
        <f t="shared" si="38"/>
        <v>8.8620399999999989E-5</v>
      </c>
      <c r="Q113" s="22">
        <f t="shared" si="39"/>
        <v>60.382690458110979</v>
      </c>
      <c r="R113" s="22">
        <f t="shared" si="40"/>
        <v>7.6568025599999983</v>
      </c>
    </row>
    <row r="114" spans="3:18" x14ac:dyDescent="0.2">
      <c r="C114" s="16">
        <f t="shared" si="30"/>
        <v>2448773.2150711077</v>
      </c>
      <c r="D114" s="16">
        <v>1.8E-5</v>
      </c>
      <c r="E114" s="17">
        <v>6.2362842600000003E-2</v>
      </c>
      <c r="F114" s="17">
        <v>6E-10</v>
      </c>
      <c r="G114" s="11">
        <v>2458926.1359900301</v>
      </c>
      <c r="H114" s="11">
        <v>4.5599999999999997E-5</v>
      </c>
      <c r="I114" s="12">
        <f t="shared" si="31"/>
        <v>162804.01110071281</v>
      </c>
      <c r="J114" s="12">
        <f t="shared" si="32"/>
        <v>162804</v>
      </c>
      <c r="K114" s="18">
        <f t="shared" si="33"/>
        <v>6.2362846852180569E-2</v>
      </c>
      <c r="L114" s="19">
        <f t="shared" si="34"/>
        <v>1.6952900420137094E-10</v>
      </c>
      <c r="M114" s="20">
        <f t="shared" si="35"/>
        <v>2458926.135297758</v>
      </c>
      <c r="N114" s="20">
        <f t="shared" si="36"/>
        <v>2458926.1359900301</v>
      </c>
      <c r="O114" s="20">
        <f t="shared" si="37"/>
        <v>6.9227200486526863E-4</v>
      </c>
      <c r="P114" s="21">
        <f t="shared" si="38"/>
        <v>7.0082400000000012E-5</v>
      </c>
      <c r="Q114" s="22">
        <f t="shared" si="39"/>
        <v>59.81230122035921</v>
      </c>
      <c r="R114" s="22">
        <f t="shared" si="40"/>
        <v>6.0551193600000017</v>
      </c>
    </row>
    <row r="115" spans="3:18" x14ac:dyDescent="0.2">
      <c r="C115" s="16">
        <f t="shared" si="30"/>
        <v>2448773.2150711077</v>
      </c>
      <c r="D115" s="16">
        <v>1.8E-5</v>
      </c>
      <c r="E115" s="17">
        <v>6.2362842600000003E-2</v>
      </c>
      <c r="F115" s="17">
        <v>6E-10</v>
      </c>
      <c r="G115" s="11">
        <v>2458931.1250399798</v>
      </c>
      <c r="H115" s="11">
        <v>3.7100000000000001E-5</v>
      </c>
      <c r="I115" s="12">
        <f t="shared" si="31"/>
        <v>162884.01146217296</v>
      </c>
      <c r="J115" s="12">
        <f t="shared" si="32"/>
        <v>162884</v>
      </c>
      <c r="K115" s="18">
        <f t="shared" si="33"/>
        <v>6.2362846988483149E-2</v>
      </c>
      <c r="L115" s="19">
        <f t="shared" si="34"/>
        <v>1.1726136391542448E-10</v>
      </c>
      <c r="M115" s="20">
        <f t="shared" si="35"/>
        <v>2458931.124325166</v>
      </c>
      <c r="N115" s="20">
        <f t="shared" si="36"/>
        <v>2458931.1250399798</v>
      </c>
      <c r="O115" s="20">
        <f t="shared" si="37"/>
        <v>7.1481368880560447E-4</v>
      </c>
      <c r="P115" s="21">
        <f t="shared" si="38"/>
        <v>7.8630399999999999E-5</v>
      </c>
      <c r="Q115" s="22">
        <f t="shared" si="39"/>
        <v>61.759902712804227</v>
      </c>
      <c r="R115" s="22">
        <f t="shared" si="40"/>
        <v>6.7936665600000001</v>
      </c>
    </row>
    <row r="116" spans="3:18" x14ac:dyDescent="0.2">
      <c r="J116" t="s">
        <v>32</v>
      </c>
      <c r="K116" s="24">
        <f>AVERAGE(K3:K115)</f>
        <v>6.2362871769733347E-2</v>
      </c>
    </row>
    <row r="117" spans="3:18" x14ac:dyDescent="0.2">
      <c r="J117" t="s">
        <v>33</v>
      </c>
      <c r="K117" s="18">
        <f>STDEV(K3:K115)</f>
        <v>3.1414154259894596E-7</v>
      </c>
    </row>
    <row r="121" spans="3:18" x14ac:dyDescent="0.2">
      <c r="J121" t="s">
        <v>10</v>
      </c>
      <c r="K121" t="s">
        <v>24</v>
      </c>
      <c r="L121" t="s">
        <v>25</v>
      </c>
      <c r="M121" t="s">
        <v>34</v>
      </c>
    </row>
    <row r="122" spans="3:18" x14ac:dyDescent="0.2">
      <c r="J122">
        <v>-73099</v>
      </c>
      <c r="K122" s="8">
        <v>2444214.5532499999</v>
      </c>
      <c r="L122" s="26">
        <v>1.7361000000000001E-4</v>
      </c>
      <c r="M122" s="25">
        <f>K122+0.0013/(24*60*60)</f>
        <v>2444214.5532500148</v>
      </c>
    </row>
    <row r="123" spans="3:18" x14ac:dyDescent="0.2">
      <c r="J123">
        <v>-73098</v>
      </c>
      <c r="K123" s="8">
        <v>2444214.6156199998</v>
      </c>
      <c r="L123" s="26">
        <v>1.7361000000000001E-4</v>
      </c>
      <c r="M123" s="25">
        <f t="shared" ref="M123:M186" si="41">K123+0.0013/(24*60*60)</f>
        <v>2444214.6156200147</v>
      </c>
    </row>
    <row r="124" spans="3:18" x14ac:dyDescent="0.2">
      <c r="J124">
        <v>-73097</v>
      </c>
      <c r="K124" s="8">
        <v>2444214.6779800002</v>
      </c>
      <c r="L124" s="26">
        <v>1.7361000000000001E-4</v>
      </c>
      <c r="M124" s="25">
        <f t="shared" si="41"/>
        <v>2444214.6779800151</v>
      </c>
    </row>
    <row r="125" spans="3:18" x14ac:dyDescent="0.2">
      <c r="J125">
        <v>-61017</v>
      </c>
      <c r="K125" s="8">
        <v>2444968.0230899998</v>
      </c>
      <c r="L125" s="26">
        <v>1.15741E-3</v>
      </c>
      <c r="M125" s="25">
        <f t="shared" si="41"/>
        <v>2444968.0230900147</v>
      </c>
    </row>
    <row r="126" spans="3:18" x14ac:dyDescent="0.2">
      <c r="J126">
        <v>-61002</v>
      </c>
      <c r="K126" s="8">
        <v>2444968.9571199999</v>
      </c>
      <c r="L126" s="26">
        <v>1.15741E-3</v>
      </c>
      <c r="M126" s="25">
        <f t="shared" si="41"/>
        <v>2444968.9571200148</v>
      </c>
    </row>
    <row r="127" spans="3:18" x14ac:dyDescent="0.2">
      <c r="J127">
        <v>-61001</v>
      </c>
      <c r="K127" s="8">
        <v>2444969.0196199999</v>
      </c>
      <c r="L127" s="26">
        <v>1.15741E-3</v>
      </c>
      <c r="M127" s="25">
        <f t="shared" si="41"/>
        <v>2444969.0196200148</v>
      </c>
    </row>
    <row r="128" spans="3:18" x14ac:dyDescent="0.2">
      <c r="J128">
        <v>-60841</v>
      </c>
      <c r="K128" s="8">
        <v>2444978.99755</v>
      </c>
      <c r="L128" s="26">
        <v>1.15741E-3</v>
      </c>
      <c r="M128" s="25">
        <f t="shared" si="41"/>
        <v>2444978.9975500149</v>
      </c>
    </row>
    <row r="129" spans="10:13" x14ac:dyDescent="0.2">
      <c r="J129">
        <v>-60602</v>
      </c>
      <c r="K129" s="8">
        <v>2444993.9007799998</v>
      </c>
      <c r="L129" s="26">
        <v>6.9444000000000005E-4</v>
      </c>
      <c r="M129" s="25">
        <f t="shared" si="41"/>
        <v>2444993.9007800147</v>
      </c>
    </row>
    <row r="130" spans="10:13" x14ac:dyDescent="0.2">
      <c r="J130">
        <v>-60601</v>
      </c>
      <c r="K130" s="8">
        <v>2444993.9632799998</v>
      </c>
      <c r="L130" s="26">
        <v>6.9444000000000005E-4</v>
      </c>
      <c r="M130" s="25">
        <f t="shared" si="41"/>
        <v>2444993.9632800147</v>
      </c>
    </row>
    <row r="131" spans="10:13" x14ac:dyDescent="0.2">
      <c r="J131">
        <v>-60600</v>
      </c>
      <c r="K131" s="8">
        <v>2444994.02642</v>
      </c>
      <c r="L131" s="26">
        <v>6.9444000000000005E-4</v>
      </c>
      <c r="M131" s="25">
        <f t="shared" si="41"/>
        <v>2444994.0264200149</v>
      </c>
    </row>
    <row r="132" spans="10:13" x14ac:dyDescent="0.2">
      <c r="J132">
        <v>-60169</v>
      </c>
      <c r="K132" s="8">
        <v>2445020.9051299999</v>
      </c>
      <c r="L132" s="26">
        <v>2.3148E-4</v>
      </c>
      <c r="M132" s="25">
        <f t="shared" si="41"/>
        <v>2445020.9051300148</v>
      </c>
    </row>
    <row r="133" spans="10:13" x14ac:dyDescent="0.2">
      <c r="J133">
        <v>-60153</v>
      </c>
      <c r="K133" s="8">
        <v>2445021.9029199998</v>
      </c>
      <c r="L133" s="26">
        <v>2.3148E-4</v>
      </c>
      <c r="M133" s="25">
        <f t="shared" si="41"/>
        <v>2445021.9029200147</v>
      </c>
    </row>
    <row r="134" spans="10:13" x14ac:dyDescent="0.2">
      <c r="J134">
        <v>-60106</v>
      </c>
      <c r="K134" s="8">
        <v>2445024.8338600001</v>
      </c>
      <c r="L134" s="26">
        <v>6.9444000000000005E-4</v>
      </c>
      <c r="M134" s="25">
        <f t="shared" si="41"/>
        <v>2445024.833860015</v>
      </c>
    </row>
    <row r="135" spans="10:13" x14ac:dyDescent="0.2">
      <c r="J135">
        <v>-48767</v>
      </c>
      <c r="K135" s="8">
        <v>2445731.9663999998</v>
      </c>
      <c r="L135" s="26">
        <v>3.4722000000000003E-4</v>
      </c>
      <c r="M135" s="25">
        <f t="shared" si="41"/>
        <v>2445731.9664000147</v>
      </c>
    </row>
    <row r="136" spans="10:13" x14ac:dyDescent="0.2">
      <c r="J136">
        <v>-48256</v>
      </c>
      <c r="K136" s="8">
        <v>2445763.8337300001</v>
      </c>
      <c r="L136" s="26">
        <v>5.787E-5</v>
      </c>
      <c r="M136" s="25">
        <f t="shared" si="41"/>
        <v>2445763.833730015</v>
      </c>
    </row>
    <row r="137" spans="10:13" x14ac:dyDescent="0.2">
      <c r="J137">
        <v>-46796</v>
      </c>
      <c r="K137" s="8">
        <v>2445854.8827999998</v>
      </c>
      <c r="L137" s="26">
        <v>1.15741E-3</v>
      </c>
      <c r="M137" s="25">
        <f t="shared" si="41"/>
        <v>2445854.8828000147</v>
      </c>
    </row>
    <row r="138" spans="10:13" x14ac:dyDescent="0.2">
      <c r="J138">
        <v>-43588</v>
      </c>
      <c r="K138" s="8">
        <v>2446054.9423099998</v>
      </c>
      <c r="L138" s="26">
        <v>1.15741E-3</v>
      </c>
      <c r="M138" s="25">
        <f t="shared" si="41"/>
        <v>2446054.9423100147</v>
      </c>
    </row>
    <row r="139" spans="10:13" x14ac:dyDescent="0.2">
      <c r="J139">
        <v>-43075</v>
      </c>
      <c r="K139" s="8">
        <v>2446086.9356499999</v>
      </c>
      <c r="L139" s="26">
        <v>3.472E-5</v>
      </c>
      <c r="M139" s="25">
        <f t="shared" si="41"/>
        <v>2446086.9356500148</v>
      </c>
    </row>
    <row r="140" spans="10:13" x14ac:dyDescent="0.2">
      <c r="J140">
        <v>-43074</v>
      </c>
      <c r="K140" s="8">
        <v>2446086.9979599998</v>
      </c>
      <c r="L140" s="26">
        <v>3.472E-5</v>
      </c>
      <c r="M140" s="25">
        <f t="shared" si="41"/>
        <v>2446086.9979600147</v>
      </c>
    </row>
    <row r="141" spans="10:13" x14ac:dyDescent="0.2">
      <c r="J141">
        <v>-3410</v>
      </c>
      <c r="K141" s="8">
        <v>2448560.5578000001</v>
      </c>
      <c r="L141" s="26">
        <v>4.6300000000000001E-5</v>
      </c>
      <c r="M141" s="25">
        <f t="shared" si="41"/>
        <v>2448560.557800015</v>
      </c>
    </row>
    <row r="142" spans="10:13" x14ac:dyDescent="0.2">
      <c r="J142">
        <v>0</v>
      </c>
      <c r="K142" s="8">
        <v>2448773.2150900001</v>
      </c>
      <c r="L142" s="26">
        <v>5.787E-5</v>
      </c>
      <c r="M142" s="25">
        <f t="shared" si="41"/>
        <v>2448773.215090015</v>
      </c>
    </row>
    <row r="143" spans="10:13" x14ac:dyDescent="0.2">
      <c r="J143">
        <v>16</v>
      </c>
      <c r="K143" s="8">
        <v>2448774.2129299999</v>
      </c>
      <c r="L143" s="26">
        <v>5.787E-5</v>
      </c>
      <c r="M143" s="25">
        <f t="shared" si="41"/>
        <v>2448774.2129300148</v>
      </c>
    </row>
    <row r="144" spans="10:13" x14ac:dyDescent="0.2">
      <c r="J144">
        <v>5848</v>
      </c>
      <c r="K144" s="8">
        <v>2449137.9129400002</v>
      </c>
      <c r="L144" s="26">
        <v>5.787E-5</v>
      </c>
      <c r="M144" s="25">
        <f t="shared" si="41"/>
        <v>2449137.9129400151</v>
      </c>
    </row>
    <row r="145" spans="10:13" x14ac:dyDescent="0.2">
      <c r="J145">
        <v>5945</v>
      </c>
      <c r="K145" s="8">
        <v>2449143.96214</v>
      </c>
      <c r="L145" s="26">
        <v>5.787E-5</v>
      </c>
      <c r="M145" s="25">
        <f t="shared" si="41"/>
        <v>2449143.9621400149</v>
      </c>
    </row>
    <row r="146" spans="10:13" x14ac:dyDescent="0.2">
      <c r="J146">
        <v>5946</v>
      </c>
      <c r="K146" s="8">
        <v>2449144.0243799998</v>
      </c>
      <c r="L146" s="26">
        <v>5.787E-5</v>
      </c>
      <c r="M146" s="25">
        <f t="shared" si="41"/>
        <v>2449144.0243800147</v>
      </c>
    </row>
    <row r="147" spans="10:13" x14ac:dyDescent="0.2">
      <c r="J147">
        <v>5947</v>
      </c>
      <c r="K147" s="8">
        <v>2449144.0868899999</v>
      </c>
      <c r="L147" s="26">
        <v>5.787E-5</v>
      </c>
      <c r="M147" s="25">
        <f t="shared" si="41"/>
        <v>2449144.0868900148</v>
      </c>
    </row>
    <row r="148" spans="10:13" x14ac:dyDescent="0.2">
      <c r="J148">
        <v>5961</v>
      </c>
      <c r="K148" s="8">
        <v>2449144.9600499999</v>
      </c>
      <c r="L148" s="26">
        <v>5.787E-5</v>
      </c>
      <c r="M148" s="25">
        <f t="shared" si="41"/>
        <v>2449144.9600500148</v>
      </c>
    </row>
    <row r="149" spans="10:13" x14ac:dyDescent="0.2">
      <c r="J149">
        <v>5962</v>
      </c>
      <c r="K149" s="8">
        <v>2449145.0223500002</v>
      </c>
      <c r="L149" s="26">
        <v>5.787E-5</v>
      </c>
      <c r="M149" s="25">
        <f t="shared" si="41"/>
        <v>2449145.0223500151</v>
      </c>
    </row>
    <row r="150" spans="10:13" x14ac:dyDescent="0.2">
      <c r="J150">
        <v>5963</v>
      </c>
      <c r="K150" s="8">
        <v>2449145.0845400002</v>
      </c>
      <c r="L150" s="26">
        <v>5.787E-5</v>
      </c>
      <c r="M150" s="25">
        <f t="shared" si="41"/>
        <v>2449145.0845400151</v>
      </c>
    </row>
    <row r="151" spans="10:13" x14ac:dyDescent="0.2">
      <c r="J151">
        <v>5964</v>
      </c>
      <c r="K151" s="8">
        <v>2449145.1471099998</v>
      </c>
      <c r="L151" s="26">
        <v>5.787E-5</v>
      </c>
      <c r="M151" s="25">
        <f t="shared" si="41"/>
        <v>2449145.1471100147</v>
      </c>
    </row>
    <row r="152" spans="10:13" x14ac:dyDescent="0.2">
      <c r="J152">
        <v>49670</v>
      </c>
      <c r="K152" s="8">
        <v>2451870.7768799998</v>
      </c>
      <c r="L152" s="26">
        <v>5.787E-5</v>
      </c>
      <c r="M152" s="25">
        <f t="shared" si="41"/>
        <v>2451870.7768800147</v>
      </c>
    </row>
    <row r="153" spans="10:13" x14ac:dyDescent="0.2">
      <c r="J153">
        <v>49672</v>
      </c>
      <c r="K153" s="8">
        <v>2451870.9016300002</v>
      </c>
      <c r="L153" s="26">
        <v>5.787E-5</v>
      </c>
      <c r="M153" s="25">
        <f t="shared" si="41"/>
        <v>2451870.9016300151</v>
      </c>
    </row>
    <row r="154" spans="10:13" x14ac:dyDescent="0.2">
      <c r="J154">
        <v>56307</v>
      </c>
      <c r="K154" s="8">
        <v>2452284.6789970002</v>
      </c>
      <c r="L154" s="26">
        <v>1.1E-5</v>
      </c>
      <c r="M154" s="25">
        <f t="shared" si="41"/>
        <v>2452284.6789970151</v>
      </c>
    </row>
    <row r="155" spans="10:13" x14ac:dyDescent="0.2">
      <c r="J155">
        <v>56308</v>
      </c>
      <c r="K155" s="8">
        <v>2452284.7413630001</v>
      </c>
      <c r="L155" s="26">
        <v>1.7E-5</v>
      </c>
      <c r="M155" s="25">
        <f t="shared" si="41"/>
        <v>2452284.741363015</v>
      </c>
    </row>
    <row r="156" spans="10:13" x14ac:dyDescent="0.2">
      <c r="J156">
        <v>98482</v>
      </c>
      <c r="K156" s="8">
        <v>2454914.8322800002</v>
      </c>
      <c r="L156" s="26">
        <v>1.2E-5</v>
      </c>
      <c r="M156" s="25">
        <f t="shared" si="41"/>
        <v>2454914.8322800151</v>
      </c>
    </row>
    <row r="157" spans="10:13" x14ac:dyDescent="0.2">
      <c r="J157">
        <v>98483</v>
      </c>
      <c r="K157" s="8">
        <v>2454914.894663</v>
      </c>
      <c r="L157" s="26">
        <v>1.4E-5</v>
      </c>
      <c r="M157" s="25">
        <f t="shared" si="41"/>
        <v>2454914.8946630149</v>
      </c>
    </row>
    <row r="158" spans="10:13" x14ac:dyDescent="0.2">
      <c r="J158">
        <v>98514</v>
      </c>
      <c r="K158" s="8">
        <v>2454916.8279260001</v>
      </c>
      <c r="L158" s="26">
        <v>1.7E-5</v>
      </c>
      <c r="M158" s="25">
        <f t="shared" si="41"/>
        <v>2454916.827926015</v>
      </c>
    </row>
    <row r="159" spans="10:13" x14ac:dyDescent="0.2">
      <c r="J159">
        <v>98560</v>
      </c>
      <c r="K159" s="8">
        <v>2454919.6966030002</v>
      </c>
      <c r="L159" s="26">
        <v>1.7E-5</v>
      </c>
      <c r="M159" s="25">
        <f t="shared" si="41"/>
        <v>2454919.6966030151</v>
      </c>
    </row>
    <row r="160" spans="10:13" x14ac:dyDescent="0.2">
      <c r="J160">
        <v>98577</v>
      </c>
      <c r="K160" s="8">
        <v>2454920.756784</v>
      </c>
      <c r="L160" s="26">
        <v>1.5999999999999999E-5</v>
      </c>
      <c r="M160" s="25">
        <f t="shared" si="41"/>
        <v>2454920.7567840149</v>
      </c>
    </row>
    <row r="161" spans="10:13" x14ac:dyDescent="0.2">
      <c r="J161">
        <v>98607</v>
      </c>
      <c r="K161" s="8">
        <v>2454922.6276679998</v>
      </c>
      <c r="L161" s="26">
        <v>1.5999999999999999E-5</v>
      </c>
      <c r="M161" s="25">
        <f t="shared" si="41"/>
        <v>2454922.6276680147</v>
      </c>
    </row>
    <row r="162" spans="10:13" x14ac:dyDescent="0.2">
      <c r="J162">
        <v>98608</v>
      </c>
      <c r="K162" s="8">
        <v>2454922.6900169998</v>
      </c>
      <c r="L162" s="26">
        <v>1.0000000000000001E-5</v>
      </c>
      <c r="M162" s="25">
        <f t="shared" si="41"/>
        <v>2454922.6900170147</v>
      </c>
    </row>
    <row r="163" spans="10:13" x14ac:dyDescent="0.2">
      <c r="J163">
        <v>98609</v>
      </c>
      <c r="K163" s="8">
        <v>2454922.7523650001</v>
      </c>
      <c r="L163" s="26">
        <v>1.0000000000000001E-5</v>
      </c>
      <c r="M163" s="25">
        <f t="shared" si="41"/>
        <v>2454922.752365015</v>
      </c>
    </row>
    <row r="164" spans="10:13" x14ac:dyDescent="0.2">
      <c r="J164">
        <v>98610</v>
      </c>
      <c r="K164" s="8">
        <v>2454922.814727</v>
      </c>
      <c r="L164" s="26">
        <v>1.1E-5</v>
      </c>
      <c r="M164" s="25">
        <f t="shared" si="41"/>
        <v>2454922.8147270149</v>
      </c>
    </row>
    <row r="165" spans="10:13" x14ac:dyDescent="0.2">
      <c r="J165">
        <v>98850</v>
      </c>
      <c r="K165" s="8">
        <v>2454937.781831</v>
      </c>
      <c r="L165" s="26">
        <v>1.5999999999999999E-5</v>
      </c>
      <c r="M165" s="25">
        <f t="shared" si="41"/>
        <v>2454937.7818310149</v>
      </c>
    </row>
    <row r="166" spans="10:13" x14ac:dyDescent="0.2">
      <c r="J166">
        <v>98851</v>
      </c>
      <c r="K166" s="8">
        <v>2454937.8441949999</v>
      </c>
      <c r="L166" s="26">
        <v>1.2E-5</v>
      </c>
      <c r="M166" s="25">
        <f t="shared" si="41"/>
        <v>2454937.8441950148</v>
      </c>
    </row>
    <row r="167" spans="10:13" x14ac:dyDescent="0.2">
      <c r="J167">
        <v>98865</v>
      </c>
      <c r="K167" s="8">
        <v>2454938.7172849998</v>
      </c>
      <c r="L167" s="26">
        <v>1.5E-5</v>
      </c>
      <c r="M167" s="25">
        <f t="shared" si="41"/>
        <v>2454938.7172850147</v>
      </c>
    </row>
    <row r="168" spans="10:13" x14ac:dyDescent="0.2">
      <c r="J168">
        <v>98866</v>
      </c>
      <c r="K168" s="8">
        <v>2454938.7796109999</v>
      </c>
      <c r="L168" s="26">
        <v>1.0000000000000001E-5</v>
      </c>
      <c r="M168" s="25">
        <f t="shared" si="41"/>
        <v>2454938.7796110148</v>
      </c>
    </row>
    <row r="169" spans="10:13" x14ac:dyDescent="0.2">
      <c r="J169">
        <v>98896</v>
      </c>
      <c r="K169" s="8">
        <v>2454940.6505069998</v>
      </c>
      <c r="L169" s="26">
        <v>2.6999999999999999E-5</v>
      </c>
      <c r="M169" s="25">
        <f t="shared" si="41"/>
        <v>2454940.6505070147</v>
      </c>
    </row>
    <row r="170" spans="10:13" x14ac:dyDescent="0.2">
      <c r="J170">
        <v>98897</v>
      </c>
      <c r="K170" s="8">
        <v>2454940.7128690002</v>
      </c>
      <c r="L170" s="26">
        <v>1.1E-5</v>
      </c>
      <c r="M170" s="25">
        <f t="shared" si="41"/>
        <v>2454940.7128690151</v>
      </c>
    </row>
    <row r="171" spans="10:13" x14ac:dyDescent="0.2">
      <c r="J171">
        <v>98898</v>
      </c>
      <c r="K171" s="8">
        <v>2454940.7752430001</v>
      </c>
      <c r="L171" s="26">
        <v>2.8E-5</v>
      </c>
      <c r="M171" s="25">
        <f t="shared" si="41"/>
        <v>2454940.775243015</v>
      </c>
    </row>
    <row r="172" spans="10:13" x14ac:dyDescent="0.2">
      <c r="J172">
        <v>98899</v>
      </c>
      <c r="K172" s="8">
        <v>2454940.8376369998</v>
      </c>
      <c r="L172" s="26">
        <v>2.4000000000000001E-5</v>
      </c>
      <c r="M172" s="25">
        <f t="shared" si="41"/>
        <v>2454940.8376370147</v>
      </c>
    </row>
    <row r="173" spans="10:13" x14ac:dyDescent="0.2">
      <c r="J173">
        <v>98914</v>
      </c>
      <c r="K173" s="8">
        <v>2454941.7730450002</v>
      </c>
      <c r="L173" s="26">
        <v>1.4E-5</v>
      </c>
      <c r="M173" s="25">
        <f t="shared" si="41"/>
        <v>2454941.7730450151</v>
      </c>
    </row>
    <row r="174" spans="10:13" x14ac:dyDescent="0.2">
      <c r="J174">
        <v>98915</v>
      </c>
      <c r="K174" s="8">
        <v>2454941.8354079998</v>
      </c>
      <c r="L174" s="26">
        <v>2.5000000000000001E-5</v>
      </c>
      <c r="M174" s="25">
        <f t="shared" si="41"/>
        <v>2454941.8354080147</v>
      </c>
    </row>
    <row r="175" spans="10:13" x14ac:dyDescent="0.2">
      <c r="J175">
        <v>98928</v>
      </c>
      <c r="K175" s="8">
        <v>2454942.6461220002</v>
      </c>
      <c r="L175" s="26">
        <v>1.1E-5</v>
      </c>
      <c r="M175" s="25">
        <f t="shared" si="41"/>
        <v>2454942.6461220151</v>
      </c>
    </row>
    <row r="176" spans="10:13" x14ac:dyDescent="0.2">
      <c r="J176">
        <v>98930</v>
      </c>
      <c r="K176" s="8">
        <v>2454942.770852</v>
      </c>
      <c r="L176" s="26">
        <v>1.2E-5</v>
      </c>
      <c r="M176" s="25">
        <f t="shared" si="41"/>
        <v>2454942.7708520149</v>
      </c>
    </row>
    <row r="177" spans="10:13" x14ac:dyDescent="0.2">
      <c r="J177">
        <v>98931</v>
      </c>
      <c r="K177" s="8">
        <v>2454942.8332210002</v>
      </c>
      <c r="L177" s="26">
        <v>1.2E-5</v>
      </c>
      <c r="M177" s="25">
        <f t="shared" si="41"/>
        <v>2454942.8332210151</v>
      </c>
    </row>
    <row r="178" spans="10:13" x14ac:dyDescent="0.2">
      <c r="J178">
        <v>98932</v>
      </c>
      <c r="K178" s="8">
        <v>2454942.8955910001</v>
      </c>
      <c r="L178" s="26">
        <v>3.1999999999999999E-5</v>
      </c>
      <c r="M178" s="25">
        <f t="shared" si="41"/>
        <v>2454942.895591015</v>
      </c>
    </row>
    <row r="179" spans="10:13" x14ac:dyDescent="0.2">
      <c r="J179">
        <v>98945</v>
      </c>
      <c r="K179" s="8">
        <v>2454943.7063040002</v>
      </c>
      <c r="L179" s="26">
        <v>1.0000000000000001E-5</v>
      </c>
      <c r="M179" s="25">
        <f t="shared" si="41"/>
        <v>2454943.7063040151</v>
      </c>
    </row>
    <row r="180" spans="10:13" x14ac:dyDescent="0.2">
      <c r="J180">
        <v>98946</v>
      </c>
      <c r="K180" s="8">
        <v>2454943.7686529998</v>
      </c>
      <c r="L180" s="26">
        <v>1.2E-5</v>
      </c>
      <c r="M180" s="25">
        <f t="shared" si="41"/>
        <v>2454943.7686530147</v>
      </c>
    </row>
    <row r="181" spans="10:13" x14ac:dyDescent="0.2">
      <c r="J181">
        <v>98947</v>
      </c>
      <c r="K181" s="8">
        <v>2454943.8310079998</v>
      </c>
      <c r="L181" s="26">
        <v>1.7E-5</v>
      </c>
      <c r="M181" s="25">
        <f t="shared" si="41"/>
        <v>2454943.8310080147</v>
      </c>
    </row>
    <row r="182" spans="10:13" x14ac:dyDescent="0.2">
      <c r="J182">
        <v>99377</v>
      </c>
      <c r="K182" s="8">
        <v>2454970.6470329999</v>
      </c>
      <c r="L182" s="26">
        <v>4.1E-5</v>
      </c>
      <c r="M182" s="25">
        <f t="shared" si="41"/>
        <v>2454970.6470330148</v>
      </c>
    </row>
    <row r="183" spans="10:13" x14ac:dyDescent="0.2">
      <c r="J183">
        <v>99378</v>
      </c>
      <c r="K183" s="8">
        <v>2454970.7094140002</v>
      </c>
      <c r="L183" s="26">
        <v>4.1999999999999998E-5</v>
      </c>
      <c r="M183" s="25">
        <f t="shared" si="41"/>
        <v>2454970.7094140151</v>
      </c>
    </row>
    <row r="184" spans="10:13" x14ac:dyDescent="0.2">
      <c r="J184">
        <v>99746</v>
      </c>
      <c r="K184" s="8">
        <v>2454993.6589259999</v>
      </c>
      <c r="L184" s="26">
        <v>1.5E-5</v>
      </c>
      <c r="M184" s="25">
        <f t="shared" si="41"/>
        <v>2454993.6589260148</v>
      </c>
    </row>
    <row r="185" spans="10:13" x14ac:dyDescent="0.2">
      <c r="J185">
        <v>99826</v>
      </c>
      <c r="K185" s="8">
        <v>2454998.6479819999</v>
      </c>
      <c r="L185" s="26">
        <v>2.3E-5</v>
      </c>
      <c r="M185" s="25">
        <f t="shared" si="41"/>
        <v>2454998.6479820148</v>
      </c>
    </row>
    <row r="186" spans="10:13" x14ac:dyDescent="0.2">
      <c r="J186">
        <v>99938</v>
      </c>
      <c r="K186" s="8">
        <v>2455005.6326009999</v>
      </c>
      <c r="L186" s="26">
        <v>2.5999999999999998E-5</v>
      </c>
      <c r="M186" s="25">
        <f t="shared" si="41"/>
        <v>2455005.6326010148</v>
      </c>
    </row>
    <row r="187" spans="10:13" x14ac:dyDescent="0.2">
      <c r="J187">
        <v>102028</v>
      </c>
      <c r="K187" s="8">
        <v>2455135.9709760002</v>
      </c>
      <c r="L187" s="26">
        <v>2.3E-5</v>
      </c>
      <c r="M187" s="25">
        <f t="shared" ref="M187:M209" si="42">K187+0.0013/(24*60*60)</f>
        <v>2455135.9709760151</v>
      </c>
    </row>
    <row r="188" spans="10:13" x14ac:dyDescent="0.2">
      <c r="J188">
        <v>102364</v>
      </c>
      <c r="K188" s="8">
        <v>2455156.9249</v>
      </c>
      <c r="L188" s="26">
        <v>2.3E-5</v>
      </c>
      <c r="M188" s="25">
        <f t="shared" si="42"/>
        <v>2455156.9249000149</v>
      </c>
    </row>
    <row r="189" spans="10:13" x14ac:dyDescent="0.2">
      <c r="J189">
        <v>102365</v>
      </c>
      <c r="K189" s="8">
        <v>2455156.9872440002</v>
      </c>
      <c r="L189" s="26">
        <v>2.0000000000000002E-5</v>
      </c>
      <c r="M189" s="25">
        <f t="shared" si="42"/>
        <v>2455156.9872440151</v>
      </c>
    </row>
    <row r="190" spans="10:13" x14ac:dyDescent="0.2">
      <c r="J190">
        <v>102380</v>
      </c>
      <c r="K190" s="8">
        <v>2455157.9227080001</v>
      </c>
      <c r="L190" s="26">
        <v>2.8E-5</v>
      </c>
      <c r="M190" s="25">
        <f t="shared" si="42"/>
        <v>2455157.922708015</v>
      </c>
    </row>
    <row r="191" spans="10:13" x14ac:dyDescent="0.2">
      <c r="J191">
        <v>102397</v>
      </c>
      <c r="K191" s="8">
        <v>2455158.9828650001</v>
      </c>
      <c r="L191" s="26">
        <v>2.4000000000000001E-5</v>
      </c>
      <c r="M191" s="25">
        <f t="shared" si="42"/>
        <v>2455158.982865015</v>
      </c>
    </row>
    <row r="192" spans="10:13" x14ac:dyDescent="0.2">
      <c r="J192">
        <v>102428</v>
      </c>
      <c r="K192" s="8">
        <v>2455160.9161069999</v>
      </c>
      <c r="L192" s="26">
        <v>1.8E-5</v>
      </c>
      <c r="M192" s="25">
        <f t="shared" si="42"/>
        <v>2455160.9161070148</v>
      </c>
    </row>
    <row r="193" spans="10:13" x14ac:dyDescent="0.2">
      <c r="J193">
        <v>102429</v>
      </c>
      <c r="K193" s="8">
        <v>2455160.9784659999</v>
      </c>
      <c r="L193" s="26">
        <v>1.5999999999999999E-5</v>
      </c>
      <c r="M193" s="25">
        <f t="shared" si="42"/>
        <v>2455160.9784660148</v>
      </c>
    </row>
    <row r="194" spans="10:13" x14ac:dyDescent="0.2">
      <c r="J194">
        <v>102444</v>
      </c>
      <c r="K194" s="8">
        <v>2455161.9139060001</v>
      </c>
      <c r="L194" s="26">
        <v>2.1999999999999999E-5</v>
      </c>
      <c r="M194" s="25">
        <f t="shared" si="42"/>
        <v>2455161.913906015</v>
      </c>
    </row>
    <row r="195" spans="10:13" x14ac:dyDescent="0.2">
      <c r="J195">
        <v>102445</v>
      </c>
      <c r="K195" s="8">
        <v>2455161.9762849999</v>
      </c>
      <c r="L195" s="26">
        <v>2.6999999999999999E-5</v>
      </c>
      <c r="M195" s="25">
        <f t="shared" si="42"/>
        <v>2455161.9762850148</v>
      </c>
    </row>
    <row r="196" spans="10:13" x14ac:dyDescent="0.2">
      <c r="J196">
        <v>102460</v>
      </c>
      <c r="K196" s="8">
        <v>2455162.9117379999</v>
      </c>
      <c r="L196" s="26">
        <v>3.3000000000000003E-5</v>
      </c>
      <c r="M196" s="25">
        <f t="shared" si="42"/>
        <v>2455162.9117380148</v>
      </c>
    </row>
    <row r="197" spans="10:13" x14ac:dyDescent="0.2">
      <c r="J197">
        <v>103150</v>
      </c>
      <c r="K197" s="8">
        <v>2455205.9421020001</v>
      </c>
      <c r="L197" s="26">
        <v>1.4E-5</v>
      </c>
      <c r="M197" s="25">
        <f t="shared" si="42"/>
        <v>2455205.942102015</v>
      </c>
    </row>
    <row r="198" spans="10:13" x14ac:dyDescent="0.2">
      <c r="J198">
        <v>103151</v>
      </c>
      <c r="K198" s="8">
        <v>2455206.0044630002</v>
      </c>
      <c r="L198" s="26">
        <v>1.4E-5</v>
      </c>
      <c r="M198" s="25">
        <f t="shared" si="42"/>
        <v>2455206.0044630151</v>
      </c>
    </row>
    <row r="199" spans="10:13" x14ac:dyDescent="0.2">
      <c r="J199">
        <v>103166</v>
      </c>
      <c r="K199" s="8">
        <v>2455206.9399199998</v>
      </c>
      <c r="L199" s="26">
        <v>1.2E-5</v>
      </c>
      <c r="M199" s="25">
        <f t="shared" si="42"/>
        <v>2455206.9399200147</v>
      </c>
    </row>
    <row r="200" spans="10:13" x14ac:dyDescent="0.2">
      <c r="J200">
        <v>103167</v>
      </c>
      <c r="K200" s="8">
        <v>2455207.0023079999</v>
      </c>
      <c r="L200" s="26">
        <v>1.5E-5</v>
      </c>
      <c r="M200" s="25">
        <f t="shared" si="42"/>
        <v>2455207.0023080148</v>
      </c>
    </row>
    <row r="201" spans="10:13" x14ac:dyDescent="0.2">
      <c r="J201">
        <v>103197</v>
      </c>
      <c r="K201" s="8">
        <v>2455208.8731709998</v>
      </c>
      <c r="L201" s="26">
        <v>1.5999999999999999E-5</v>
      </c>
      <c r="M201" s="25">
        <f t="shared" si="42"/>
        <v>2455208.8731710147</v>
      </c>
    </row>
    <row r="202" spans="10:13" x14ac:dyDescent="0.2">
      <c r="J202">
        <v>103213</v>
      </c>
      <c r="K202" s="8">
        <v>2455209.8709769999</v>
      </c>
      <c r="L202" s="26">
        <v>9.0000000000000002E-6</v>
      </c>
      <c r="M202" s="25">
        <f t="shared" si="42"/>
        <v>2455209.8709770148</v>
      </c>
    </row>
    <row r="203" spans="10:13" x14ac:dyDescent="0.2">
      <c r="J203">
        <v>103214</v>
      </c>
      <c r="K203" s="8">
        <v>2455209.933305</v>
      </c>
      <c r="L203" s="26">
        <v>1.8E-5</v>
      </c>
      <c r="M203" s="25">
        <f t="shared" si="42"/>
        <v>2455209.9333050149</v>
      </c>
    </row>
    <row r="204" spans="10:13" x14ac:dyDescent="0.2">
      <c r="J204">
        <v>103215</v>
      </c>
      <c r="K204" s="8">
        <v>2455209.995687</v>
      </c>
      <c r="L204" s="26">
        <v>1.4E-5</v>
      </c>
      <c r="M204" s="25">
        <f t="shared" si="42"/>
        <v>2455209.9956870149</v>
      </c>
    </row>
    <row r="205" spans="10:13" x14ac:dyDescent="0.2">
      <c r="J205">
        <v>103263</v>
      </c>
      <c r="K205" s="8">
        <v>2455212.9891110002</v>
      </c>
      <c r="L205" s="26">
        <v>1.9000000000000001E-5</v>
      </c>
      <c r="M205" s="25">
        <f t="shared" si="42"/>
        <v>2455212.9891110151</v>
      </c>
    </row>
    <row r="206" spans="10:13" x14ac:dyDescent="0.2">
      <c r="J206">
        <v>103775</v>
      </c>
      <c r="K206" s="8">
        <v>2455244.9188919999</v>
      </c>
      <c r="L206" s="26">
        <v>1.0000000000000001E-5</v>
      </c>
      <c r="M206" s="25">
        <f t="shared" si="42"/>
        <v>2455244.9188920148</v>
      </c>
    </row>
    <row r="207" spans="10:13" x14ac:dyDescent="0.2">
      <c r="J207">
        <v>103776</v>
      </c>
      <c r="K207" s="8">
        <v>2455244.981257</v>
      </c>
      <c r="L207" s="26">
        <v>1.8E-5</v>
      </c>
      <c r="M207" s="25">
        <f t="shared" si="42"/>
        <v>2455244.9812570149</v>
      </c>
    </row>
    <row r="208" spans="10:13" x14ac:dyDescent="0.2">
      <c r="J208">
        <v>103808</v>
      </c>
      <c r="K208" s="8">
        <v>2455246.9768639999</v>
      </c>
      <c r="L208" s="26">
        <v>1.5E-5</v>
      </c>
      <c r="M208" s="25">
        <f t="shared" si="42"/>
        <v>2455246.9768640148</v>
      </c>
    </row>
    <row r="209" spans="10:13" x14ac:dyDescent="0.2">
      <c r="J209">
        <v>106096</v>
      </c>
      <c r="K209" s="8">
        <v>2455389.6630790001</v>
      </c>
      <c r="L209" s="26">
        <v>2.1999999999999999E-5</v>
      </c>
      <c r="M209" s="25">
        <f t="shared" si="42"/>
        <v>2455389.663079015</v>
      </c>
    </row>
    <row r="210" spans="10:13" x14ac:dyDescent="0.2">
      <c r="K210" s="8"/>
      <c r="L210" s="26"/>
    </row>
    <row r="211" spans="10:13" x14ac:dyDescent="0.2">
      <c r="J211">
        <v>126632</v>
      </c>
      <c r="K211" s="8">
        <v>2456670.3467735602</v>
      </c>
      <c r="L211" s="26">
        <v>3.2700000000000002E-5</v>
      </c>
    </row>
    <row r="212" spans="10:13" x14ac:dyDescent="0.2">
      <c r="J212">
        <v>127386</v>
      </c>
      <c r="K212" s="8">
        <v>2456717.36835247</v>
      </c>
      <c r="L212" s="26">
        <v>3.26E-5</v>
      </c>
    </row>
    <row r="213" spans="10:13" x14ac:dyDescent="0.2">
      <c r="J213">
        <v>127882</v>
      </c>
      <c r="K213" s="8">
        <v>2456748.3003672399</v>
      </c>
      <c r="L213" s="26">
        <v>1.47E-5</v>
      </c>
    </row>
    <row r="214" spans="10:13" x14ac:dyDescent="0.2">
      <c r="J214">
        <v>133527</v>
      </c>
      <c r="K214" s="8">
        <v>2457100.33871551</v>
      </c>
      <c r="L214" s="26">
        <v>2.6800000000000001E-5</v>
      </c>
    </row>
    <row r="215" spans="10:13" x14ac:dyDescent="0.2">
      <c r="J215">
        <v>133540</v>
      </c>
      <c r="K215" s="8">
        <v>2457101.1494563301</v>
      </c>
      <c r="L215" s="26">
        <v>3.54E-5</v>
      </c>
    </row>
    <row r="216" spans="10:13" x14ac:dyDescent="0.2">
      <c r="J216">
        <v>143917</v>
      </c>
      <c r="K216" s="8">
        <v>2457748.2888475601</v>
      </c>
      <c r="L216" s="26">
        <v>1.8E-5</v>
      </c>
    </row>
    <row r="217" spans="10:13" x14ac:dyDescent="0.2">
      <c r="J217">
        <v>143918</v>
      </c>
      <c r="K217" s="8">
        <v>2457748.3511910401</v>
      </c>
      <c r="L217" s="26">
        <v>1.8099999999999999E-5</v>
      </c>
    </row>
    <row r="218" spans="10:13" x14ac:dyDescent="0.2">
      <c r="J218">
        <v>144782</v>
      </c>
      <c r="K218" s="8">
        <v>2457802.2327151699</v>
      </c>
      <c r="L218" s="26">
        <v>2.94E-5</v>
      </c>
    </row>
    <row r="219" spans="10:13" x14ac:dyDescent="0.2">
      <c r="J219">
        <v>144785</v>
      </c>
      <c r="K219" s="8">
        <v>2457802.4198190202</v>
      </c>
      <c r="L219" s="26">
        <v>2.7100000000000001E-5</v>
      </c>
    </row>
    <row r="220" spans="10:13" x14ac:dyDescent="0.2">
      <c r="J220">
        <v>145217</v>
      </c>
      <c r="K220" s="8">
        <v>2457829.3605665099</v>
      </c>
      <c r="L220" s="26">
        <v>3.4999999999999997E-5</v>
      </c>
    </row>
    <row r="221" spans="10:13" x14ac:dyDescent="0.2">
      <c r="J221">
        <v>150205</v>
      </c>
      <c r="K221" s="8">
        <v>2458140.4264732799</v>
      </c>
      <c r="L221" s="26">
        <v>2.4000000000000001E-5</v>
      </c>
    </row>
    <row r="222" spans="10:13" x14ac:dyDescent="0.2">
      <c r="J222">
        <v>151164</v>
      </c>
      <c r="K222" s="8">
        <v>2458200.23245417</v>
      </c>
      <c r="L222" s="26">
        <v>2.5299999999999998E-5</v>
      </c>
    </row>
    <row r="223" spans="10:13" x14ac:dyDescent="0.2">
      <c r="J223">
        <v>156651</v>
      </c>
      <c r="K223" s="8">
        <v>2458542.4174051099</v>
      </c>
      <c r="L223" s="26">
        <v>4.6199999999999998E-5</v>
      </c>
    </row>
    <row r="224" spans="10:13" x14ac:dyDescent="0.2">
      <c r="J224">
        <v>157255</v>
      </c>
      <c r="K224" s="8">
        <v>2458580.0845500999</v>
      </c>
      <c r="L224" s="26">
        <v>4.2299999999999998E-5</v>
      </c>
    </row>
    <row r="225" spans="10:12" x14ac:dyDescent="0.2">
      <c r="J225">
        <v>161604</v>
      </c>
      <c r="K225" s="8">
        <v>2458851.3006062899</v>
      </c>
      <c r="L225" s="26">
        <v>3.79E-5</v>
      </c>
    </row>
    <row r="226" spans="10:12" x14ac:dyDescent="0.2">
      <c r="J226">
        <v>161908</v>
      </c>
      <c r="K226" s="8">
        <v>2458870.2588874698</v>
      </c>
      <c r="L226" s="26">
        <v>3.8899999999999997E-5</v>
      </c>
    </row>
    <row r="227" spans="10:12" x14ac:dyDescent="0.2">
      <c r="J227">
        <v>161910</v>
      </c>
      <c r="K227" s="8">
        <v>2458870.38363828</v>
      </c>
      <c r="L227" s="26">
        <v>2.6699999999999998E-5</v>
      </c>
    </row>
    <row r="228" spans="10:12" x14ac:dyDescent="0.2">
      <c r="J228">
        <v>161923</v>
      </c>
      <c r="K228" s="8">
        <v>2458871.1943113999</v>
      </c>
      <c r="L228" s="26">
        <v>4.6400000000000003E-5</v>
      </c>
    </row>
    <row r="229" spans="10:12" x14ac:dyDescent="0.2">
      <c r="J229">
        <v>161924</v>
      </c>
      <c r="K229" s="8">
        <v>2458871.2567542</v>
      </c>
      <c r="L229" s="26">
        <v>4.1E-5</v>
      </c>
    </row>
    <row r="230" spans="10:12" x14ac:dyDescent="0.2">
      <c r="J230">
        <v>161957</v>
      </c>
      <c r="K230" s="8">
        <v>2458873.3146982798</v>
      </c>
      <c r="L230" s="26">
        <v>2.7399999999999999E-5</v>
      </c>
    </row>
    <row r="231" spans="10:12" x14ac:dyDescent="0.2">
      <c r="J231">
        <v>161959</v>
      </c>
      <c r="K231" s="8">
        <v>2458873.4394327998</v>
      </c>
      <c r="L231" s="26">
        <v>4.3699999999999998E-5</v>
      </c>
    </row>
    <row r="232" spans="10:12" x14ac:dyDescent="0.2">
      <c r="J232">
        <v>162067</v>
      </c>
      <c r="K232" s="8">
        <v>2458880.1746273101</v>
      </c>
      <c r="L232" s="26">
        <v>4.1199999999999999E-5</v>
      </c>
    </row>
    <row r="233" spans="10:12" x14ac:dyDescent="0.2">
      <c r="J233">
        <v>162534</v>
      </c>
      <c r="K233" s="8">
        <v>2458909.2980291299</v>
      </c>
      <c r="L233" s="26">
        <v>2.69E-5</v>
      </c>
    </row>
    <row r="234" spans="10:12" x14ac:dyDescent="0.2">
      <c r="J234">
        <v>162804</v>
      </c>
      <c r="K234" s="8">
        <v>2458926.1359900301</v>
      </c>
      <c r="L234" s="26">
        <v>4.5599999999999997E-5</v>
      </c>
    </row>
    <row r="235" spans="10:12" x14ac:dyDescent="0.2">
      <c r="J235">
        <v>162884</v>
      </c>
      <c r="K235" s="8">
        <v>2458931.1250399798</v>
      </c>
      <c r="L235" s="26">
        <v>3.7100000000000001E-5</v>
      </c>
    </row>
  </sheetData>
  <mergeCells count="2">
    <mergeCell ref="C1:F1"/>
    <mergeCell ref="G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DC1DE-6C25-8A4B-82B2-CD93CDE32E88}">
  <dimension ref="A1:R124"/>
  <sheetViews>
    <sheetView workbookViewId="0">
      <selection sqref="A1:XFD3"/>
    </sheetView>
  </sheetViews>
  <sheetFormatPr baseColWidth="10" defaultRowHeight="16" x14ac:dyDescent="0.2"/>
  <cols>
    <col min="1" max="1" width="5.33203125" bestFit="1" customWidth="1"/>
    <col min="2" max="2" width="9.33203125" bestFit="1" customWidth="1"/>
    <col min="3" max="3" width="17.6640625" bestFit="1" customWidth="1"/>
    <col min="4" max="5" width="16.5" bestFit="1" customWidth="1"/>
    <col min="6" max="6" width="26" bestFit="1" customWidth="1"/>
    <col min="7" max="7" width="20" bestFit="1" customWidth="1"/>
    <col min="8" max="8" width="12.83203125" bestFit="1" customWidth="1"/>
    <col min="9" max="9" width="21.6640625" bestFit="1" customWidth="1"/>
    <col min="10" max="10" width="11" bestFit="1" customWidth="1"/>
    <col min="11" max="11" width="29.83203125" bestFit="1" customWidth="1"/>
    <col min="12" max="12" width="21.6640625" bestFit="1" customWidth="1"/>
    <col min="13" max="14" width="24.33203125" bestFit="1" customWidth="1"/>
    <col min="15" max="15" width="17.33203125" bestFit="1" customWidth="1"/>
    <col min="16" max="16" width="24.33203125" bestFit="1" customWidth="1"/>
    <col min="17" max="17" width="11" bestFit="1" customWidth="1"/>
    <col min="18" max="18" width="14.6640625" bestFit="1" customWidth="1"/>
  </cols>
  <sheetData>
    <row r="1" spans="1:18" x14ac:dyDescent="0.2">
      <c r="A1" s="12"/>
      <c r="B1" s="13"/>
      <c r="C1" s="14" t="s">
        <v>8</v>
      </c>
      <c r="D1" s="14"/>
      <c r="E1" s="14"/>
      <c r="F1" s="14"/>
      <c r="G1" s="14" t="s">
        <v>9</v>
      </c>
      <c r="H1" s="14"/>
      <c r="I1" s="13" t="s">
        <v>10</v>
      </c>
      <c r="J1" s="13" t="s">
        <v>11</v>
      </c>
      <c r="K1" s="15" t="s">
        <v>12</v>
      </c>
      <c r="L1" s="13" t="s">
        <v>13</v>
      </c>
      <c r="M1" s="13" t="s">
        <v>14</v>
      </c>
      <c r="N1" s="15" t="s">
        <v>15</v>
      </c>
      <c r="O1" s="15" t="s">
        <v>16</v>
      </c>
      <c r="P1" s="15" t="s">
        <v>17</v>
      </c>
      <c r="Q1" s="15" t="s">
        <v>16</v>
      </c>
      <c r="R1" s="15" t="s">
        <v>17</v>
      </c>
    </row>
    <row r="2" spans="1:18" x14ac:dyDescent="0.2">
      <c r="A2" s="12" t="s">
        <v>18</v>
      </c>
      <c r="B2" s="13" t="s">
        <v>19</v>
      </c>
      <c r="C2" s="13" t="s">
        <v>20</v>
      </c>
      <c r="D2" s="13" t="s">
        <v>21</v>
      </c>
      <c r="E2" s="13" t="s">
        <v>22</v>
      </c>
      <c r="F2" s="13" t="s">
        <v>23</v>
      </c>
      <c r="G2" s="13" t="s">
        <v>24</v>
      </c>
      <c r="H2" s="13" t="s">
        <v>25</v>
      </c>
      <c r="I2" s="13" t="s">
        <v>26</v>
      </c>
      <c r="J2" s="13" t="s">
        <v>10</v>
      </c>
      <c r="K2" s="13" t="s">
        <v>27</v>
      </c>
      <c r="L2" s="13" t="s">
        <v>27</v>
      </c>
      <c r="M2" s="15" t="s">
        <v>28</v>
      </c>
      <c r="N2" s="15" t="s">
        <v>29</v>
      </c>
      <c r="O2" s="15" t="s">
        <v>30</v>
      </c>
      <c r="P2" s="15" t="s">
        <v>30</v>
      </c>
      <c r="Q2" s="15" t="s">
        <v>31</v>
      </c>
      <c r="R2" s="15" t="s">
        <v>31</v>
      </c>
    </row>
    <row r="3" spans="1:18" x14ac:dyDescent="0.2">
      <c r="A3" s="12">
        <v>1</v>
      </c>
      <c r="B3" s="12"/>
      <c r="C3" s="16">
        <v>2448773.2148535098</v>
      </c>
      <c r="D3" s="29">
        <v>2.9382757275464401E-9</v>
      </c>
      <c r="E3" s="17">
        <v>6.2362845501702603E-2</v>
      </c>
      <c r="F3" s="30">
        <v>2.58798362009754E-19</v>
      </c>
      <c r="G3" s="10">
        <v>2444214.5532499999</v>
      </c>
      <c r="H3" s="10">
        <v>1.7361000000000001E-4</v>
      </c>
      <c r="I3" s="12">
        <f t="shared" ref="I3:I66" si="0">(G3-C3)/E3</f>
        <v>-73098.999361494105</v>
      </c>
      <c r="J3" s="12">
        <f t="shared" ref="J3:J66" si="1">ROUND(I3,0)</f>
        <v>-73099</v>
      </c>
      <c r="K3" s="18">
        <f t="shared" ref="K3:K66" si="2">(G3-C3)/J3</f>
        <v>6.2362844956974979E-2</v>
      </c>
      <c r="L3" s="19">
        <f t="shared" ref="L3:L66" si="3">ABS((H3-D3)/J3)</f>
        <v>2.374958094150022E-9</v>
      </c>
      <c r="M3" s="20">
        <f t="shared" ref="M3:M66" si="4">C3+(E3*J3)</f>
        <v>2444214.5532101807</v>
      </c>
      <c r="N3" s="20">
        <f t="shared" ref="N3:N66" si="5">C3+(K3*J3)</f>
        <v>2444214.5532499999</v>
      </c>
      <c r="O3" s="20">
        <f t="shared" ref="O3:O66" si="6">(K3-E3)*J3</f>
        <v>3.9819044595462705E-5</v>
      </c>
      <c r="P3" s="21">
        <f t="shared" ref="P3:P66" si="7">ABS((L3-F3)*J3)</f>
        <v>1.7360706170535455E-4</v>
      </c>
      <c r="Q3" s="22">
        <f>O3*24*60*60</f>
        <v>3.4403654530479777</v>
      </c>
      <c r="R3" s="22">
        <f t="shared" ref="R3:R66" si="8">P3*24*60*60</f>
        <v>14.999650131342634</v>
      </c>
    </row>
    <row r="4" spans="1:18" x14ac:dyDescent="0.2">
      <c r="A4" s="2"/>
      <c r="B4" s="2"/>
      <c r="C4" s="16">
        <v>2448773.2148535098</v>
      </c>
      <c r="D4" s="29">
        <v>2.9382757275464401E-9</v>
      </c>
      <c r="E4" s="17">
        <v>6.2362845501702603E-2</v>
      </c>
      <c r="F4" s="30">
        <v>2.58798362009754E-19</v>
      </c>
      <c r="G4" s="11">
        <v>2444214.6156199998</v>
      </c>
      <c r="H4" s="11">
        <v>1.7361000000000001E-4</v>
      </c>
      <c r="I4" s="12">
        <f t="shared" si="0"/>
        <v>-73097.999246771316</v>
      </c>
      <c r="J4" s="12">
        <f t="shared" si="1"/>
        <v>-73098</v>
      </c>
      <c r="K4" s="18">
        <f t="shared" si="2"/>
        <v>6.2362844859092902E-2</v>
      </c>
      <c r="L4" s="19">
        <f t="shared" si="3"/>
        <v>2.3749905842057576E-9</v>
      </c>
      <c r="M4" s="20">
        <f t="shared" si="4"/>
        <v>2444214.6155730262</v>
      </c>
      <c r="N4" s="20">
        <f t="shared" si="5"/>
        <v>2444214.6156199998</v>
      </c>
      <c r="O4" s="20">
        <f t="shared" si="6"/>
        <v>4.6973483964790619E-5</v>
      </c>
      <c r="P4" s="21">
        <f t="shared" si="7"/>
        <v>1.7360706170535482E-4</v>
      </c>
      <c r="Q4" s="22">
        <f t="shared" ref="Q4:R67" si="9">O4*24*60*60</f>
        <v>4.0585090145579095</v>
      </c>
      <c r="R4" s="22">
        <f t="shared" si="8"/>
        <v>14.999650131342658</v>
      </c>
    </row>
    <row r="5" spans="1:18" x14ac:dyDescent="0.2">
      <c r="A5" s="2"/>
      <c r="B5" s="2"/>
      <c r="C5" s="16">
        <v>2448773.2148535098</v>
      </c>
      <c r="D5" s="29">
        <v>2.9382757275464401E-9</v>
      </c>
      <c r="E5" s="17">
        <v>6.2362845501702603E-2</v>
      </c>
      <c r="F5" s="30">
        <v>2.58798362009754E-19</v>
      </c>
      <c r="G5" s="11">
        <v>2444214.6779800002</v>
      </c>
      <c r="H5" s="11">
        <v>1.7361000000000001E-4</v>
      </c>
      <c r="I5" s="12">
        <f t="shared" si="0"/>
        <v>-73096.999292394161</v>
      </c>
      <c r="J5" s="12">
        <f t="shared" si="1"/>
        <v>-73097</v>
      </c>
      <c r="K5" s="18">
        <f t="shared" si="2"/>
        <v>6.2362844898007329E-2</v>
      </c>
      <c r="L5" s="19">
        <f t="shared" si="3"/>
        <v>2.3750230751504502E-9</v>
      </c>
      <c r="M5" s="20">
        <f t="shared" si="4"/>
        <v>2444214.6779358718</v>
      </c>
      <c r="N5" s="20">
        <f t="shared" si="5"/>
        <v>2444214.6779800002</v>
      </c>
      <c r="O5" s="20">
        <f t="shared" si="6"/>
        <v>4.4128313467409197E-5</v>
      </c>
      <c r="P5" s="21">
        <f t="shared" si="7"/>
        <v>1.7360706170535507E-4</v>
      </c>
      <c r="Q5" s="22">
        <f t="shared" si="9"/>
        <v>3.8126862835841546</v>
      </c>
      <c r="R5" s="22">
        <f t="shared" si="8"/>
        <v>14.999650131342676</v>
      </c>
    </row>
    <row r="6" spans="1:18" x14ac:dyDescent="0.2">
      <c r="A6" s="2"/>
      <c r="B6" s="2"/>
      <c r="C6" s="16">
        <v>2448773.2148535098</v>
      </c>
      <c r="D6" s="29">
        <v>2.9382757275464401E-9</v>
      </c>
      <c r="E6" s="17">
        <v>6.2362845501702603E-2</v>
      </c>
      <c r="F6" s="30">
        <v>2.58798362009754E-19</v>
      </c>
      <c r="G6" s="11">
        <v>2444968.0230899998</v>
      </c>
      <c r="H6" s="11">
        <v>1.15741E-3</v>
      </c>
      <c r="I6" s="12">
        <f t="shared" si="0"/>
        <v>-61016.968242831521</v>
      </c>
      <c r="J6" s="12">
        <f t="shared" si="1"/>
        <v>-61017</v>
      </c>
      <c r="K6" s="18">
        <f t="shared" si="2"/>
        <v>6.2362813044069626E-2</v>
      </c>
      <c r="L6" s="19">
        <f t="shared" si="3"/>
        <v>1.8968599926647861E-8</v>
      </c>
      <c r="M6" s="20">
        <f t="shared" si="4"/>
        <v>2444968.0211095326</v>
      </c>
      <c r="N6" s="20">
        <f t="shared" si="5"/>
        <v>2444968.0230899998</v>
      </c>
      <c r="O6" s="20">
        <f t="shared" si="6"/>
        <v>1.9804673913671536E-3</v>
      </c>
      <c r="P6" s="21">
        <f t="shared" si="7"/>
        <v>1.1574070617084815E-3</v>
      </c>
      <c r="Q6" s="22">
        <f t="shared" si="9"/>
        <v>171.11238261412205</v>
      </c>
      <c r="R6" s="22">
        <f t="shared" si="8"/>
        <v>99.999970131612798</v>
      </c>
    </row>
    <row r="7" spans="1:18" x14ac:dyDescent="0.2">
      <c r="A7" s="2"/>
      <c r="B7" s="2"/>
      <c r="C7" s="16">
        <v>2448773.2148535098</v>
      </c>
      <c r="D7" s="29">
        <v>2.9382757275464401E-9</v>
      </c>
      <c r="E7" s="17">
        <v>6.2362845501702603E-2</v>
      </c>
      <c r="F7" s="30">
        <v>2.58798362009754E-19</v>
      </c>
      <c r="G7" s="11">
        <v>2444968.9571199999</v>
      </c>
      <c r="H7" s="11">
        <v>1.15741E-3</v>
      </c>
      <c r="I7" s="12">
        <f t="shared" si="0"/>
        <v>-61001.990895460563</v>
      </c>
      <c r="J7" s="12">
        <f t="shared" si="1"/>
        <v>-61002</v>
      </c>
      <c r="K7" s="18">
        <f t="shared" si="2"/>
        <v>6.2362836194057178E-2</v>
      </c>
      <c r="L7" s="19">
        <f t="shared" si="3"/>
        <v>1.8973264183539432E-8</v>
      </c>
      <c r="M7" s="20">
        <f t="shared" si="4"/>
        <v>2444968.9565522149</v>
      </c>
      <c r="N7" s="20">
        <f t="shared" si="5"/>
        <v>2444968.9571199999</v>
      </c>
      <c r="O7" s="20">
        <f t="shared" si="6"/>
        <v>5.6778498622971074E-4</v>
      </c>
      <c r="P7" s="21">
        <f t="shared" si="7"/>
        <v>1.1574070617084852E-3</v>
      </c>
      <c r="Q7" s="22">
        <f t="shared" si="9"/>
        <v>49.056622810247006</v>
      </c>
      <c r="R7" s="22">
        <f t="shared" si="8"/>
        <v>99.999970131613125</v>
      </c>
    </row>
    <row r="8" spans="1:18" x14ac:dyDescent="0.2">
      <c r="A8" s="2"/>
      <c r="B8" s="2"/>
      <c r="C8" s="16">
        <v>2448773.2148535098</v>
      </c>
      <c r="D8" s="29">
        <v>2.9382757275464401E-9</v>
      </c>
      <c r="E8" s="17">
        <v>6.2362845501702603E-2</v>
      </c>
      <c r="F8" s="30">
        <v>2.58798362009754E-19</v>
      </c>
      <c r="G8" s="11">
        <v>2444969.0196199999</v>
      </c>
      <c r="H8" s="11">
        <v>1.15741E-3</v>
      </c>
      <c r="I8" s="12">
        <f t="shared" si="0"/>
        <v>-61000.988696162291</v>
      </c>
      <c r="J8" s="12">
        <f t="shared" si="1"/>
        <v>-61001</v>
      </c>
      <c r="K8" s="18">
        <f t="shared" si="2"/>
        <v>6.2362833945507054E-2</v>
      </c>
      <c r="L8" s="19">
        <f t="shared" si="3"/>
        <v>1.897357521555831E-8</v>
      </c>
      <c r="M8" s="20">
        <f t="shared" si="4"/>
        <v>2444969.0189150604</v>
      </c>
      <c r="N8" s="20">
        <f t="shared" si="5"/>
        <v>2444969.0196199999</v>
      </c>
      <c r="O8" s="20">
        <f t="shared" si="6"/>
        <v>7.0493948469068507E-4</v>
      </c>
      <c r="P8" s="21">
        <f t="shared" si="7"/>
        <v>1.1574070617084856E-3</v>
      </c>
      <c r="Q8" s="22">
        <f t="shared" si="9"/>
        <v>60.906771477275193</v>
      </c>
      <c r="R8" s="22">
        <f t="shared" si="8"/>
        <v>99.999970131613168</v>
      </c>
    </row>
    <row r="9" spans="1:18" x14ac:dyDescent="0.2">
      <c r="A9" s="2"/>
      <c r="B9" s="2"/>
      <c r="C9" s="16">
        <v>2448773.2148535098</v>
      </c>
      <c r="D9" s="29">
        <v>2.9382757275464401E-9</v>
      </c>
      <c r="E9" s="17">
        <v>6.2362845501702603E-2</v>
      </c>
      <c r="F9" s="30">
        <v>2.58798362009754E-19</v>
      </c>
      <c r="G9" s="11">
        <v>2444978.99755</v>
      </c>
      <c r="H9" s="11">
        <v>1.15741E-3</v>
      </c>
      <c r="I9" s="12">
        <f t="shared" si="0"/>
        <v>-60840.990705054275</v>
      </c>
      <c r="J9" s="12">
        <f t="shared" si="1"/>
        <v>-60841</v>
      </c>
      <c r="K9" s="18">
        <f t="shared" si="2"/>
        <v>6.2362835974257888E-2</v>
      </c>
      <c r="L9" s="19">
        <f t="shared" si="3"/>
        <v>1.9023472029129575E-8</v>
      </c>
      <c r="M9" s="20">
        <f t="shared" si="4"/>
        <v>2444978.9969703406</v>
      </c>
      <c r="N9" s="20">
        <f t="shared" si="5"/>
        <v>2444978.99755</v>
      </c>
      <c r="O9" s="20">
        <f t="shared" si="6"/>
        <v>5.7965926391184003E-4</v>
      </c>
      <c r="P9" s="21">
        <f t="shared" si="7"/>
        <v>1.157407061708527E-3</v>
      </c>
      <c r="Q9" s="22">
        <f t="shared" si="9"/>
        <v>50.082560401982981</v>
      </c>
      <c r="R9" s="22">
        <f t="shared" si="8"/>
        <v>99.999970131616735</v>
      </c>
    </row>
    <row r="10" spans="1:18" x14ac:dyDescent="0.2">
      <c r="A10" s="2"/>
      <c r="B10" s="2"/>
      <c r="C10" s="16">
        <v>2448773.2148535098</v>
      </c>
      <c r="D10" s="29">
        <v>2.9382757275464401E-9</v>
      </c>
      <c r="E10" s="17">
        <v>6.2362845501702603E-2</v>
      </c>
      <c r="F10" s="30">
        <v>2.58798362009754E-19</v>
      </c>
      <c r="G10" s="11">
        <v>2444993.9007799998</v>
      </c>
      <c r="H10" s="11">
        <v>6.9444000000000005E-4</v>
      </c>
      <c r="I10" s="12">
        <f t="shared" si="0"/>
        <v>-60602.014598689551</v>
      </c>
      <c r="J10" s="12">
        <f t="shared" si="1"/>
        <v>-60602</v>
      </c>
      <c r="K10" s="18">
        <f t="shared" si="2"/>
        <v>6.2362860524570185E-2</v>
      </c>
      <c r="L10" s="19">
        <f t="shared" si="3"/>
        <v>1.1458979270061591E-8</v>
      </c>
      <c r="M10" s="20">
        <f t="shared" si="4"/>
        <v>2444993.9016904156</v>
      </c>
      <c r="N10" s="20">
        <f t="shared" si="5"/>
        <v>2444993.9007799998</v>
      </c>
      <c r="O10" s="20">
        <f t="shared" si="6"/>
        <v>-9.1041582119653908E-4</v>
      </c>
      <c r="P10" s="21">
        <f t="shared" si="7"/>
        <v>6.9443706170858887E-4</v>
      </c>
      <c r="Q10" s="22">
        <f t="shared" si="9"/>
        <v>-78.659926951380982</v>
      </c>
      <c r="R10" s="22">
        <f t="shared" si="8"/>
        <v>59.999362131622085</v>
      </c>
    </row>
    <row r="11" spans="1:18" x14ac:dyDescent="0.2">
      <c r="A11" s="2"/>
      <c r="B11" s="2"/>
      <c r="C11" s="16">
        <v>2448773.2148535098</v>
      </c>
      <c r="D11" s="29">
        <v>2.9382757275464401E-9</v>
      </c>
      <c r="E11" s="17">
        <v>6.2362845501702603E-2</v>
      </c>
      <c r="F11" s="30">
        <v>2.58798362009754E-19</v>
      </c>
      <c r="G11" s="11">
        <v>2444993.9632799998</v>
      </c>
      <c r="H11" s="11">
        <v>6.9444000000000005E-4</v>
      </c>
      <c r="I11" s="12">
        <f t="shared" si="0"/>
        <v>-60601.012399391286</v>
      </c>
      <c r="J11" s="12">
        <f t="shared" si="1"/>
        <v>-60601</v>
      </c>
      <c r="K11" s="18">
        <f t="shared" si="2"/>
        <v>6.2362858261579883E-2</v>
      </c>
      <c r="L11" s="19">
        <f t="shared" si="3"/>
        <v>1.1459168359008473E-8</v>
      </c>
      <c r="M11" s="20">
        <f t="shared" si="4"/>
        <v>2444993.9640532611</v>
      </c>
      <c r="N11" s="20">
        <f t="shared" si="5"/>
        <v>2444993.9632799998</v>
      </c>
      <c r="O11" s="20">
        <f t="shared" si="6"/>
        <v>-7.7326132303180695E-4</v>
      </c>
      <c r="P11" s="21">
        <f t="shared" si="7"/>
        <v>6.9443706170858909E-4</v>
      </c>
      <c r="Q11" s="22">
        <f t="shared" si="9"/>
        <v>-66.809778309948115</v>
      </c>
      <c r="R11" s="22">
        <f t="shared" si="8"/>
        <v>59.999362131622092</v>
      </c>
    </row>
    <row r="12" spans="1:18" x14ac:dyDescent="0.2">
      <c r="A12" s="2"/>
      <c r="B12" s="2"/>
      <c r="C12" s="16">
        <v>2448773.2148535098</v>
      </c>
      <c r="D12" s="29">
        <v>2.9382757275464401E-9</v>
      </c>
      <c r="E12" s="17">
        <v>6.2362845501702603E-2</v>
      </c>
      <c r="F12" s="30">
        <v>2.58798362009754E-19</v>
      </c>
      <c r="G12" s="11">
        <v>2444994.02642</v>
      </c>
      <c r="H12" s="11">
        <v>6.9444000000000005E-4</v>
      </c>
      <c r="I12" s="12">
        <f t="shared" si="0"/>
        <v>-60599.999937568726</v>
      </c>
      <c r="J12" s="12">
        <f t="shared" si="1"/>
        <v>-60600</v>
      </c>
      <c r="K12" s="18">
        <f t="shared" si="2"/>
        <v>6.2362845437455211E-2</v>
      </c>
      <c r="L12" s="19">
        <f t="shared" si="3"/>
        <v>1.1459357454195916E-8</v>
      </c>
      <c r="M12" s="20">
        <f t="shared" si="4"/>
        <v>2444994.0264161066</v>
      </c>
      <c r="N12" s="20">
        <f t="shared" si="5"/>
        <v>2444994.02642</v>
      </c>
      <c r="O12" s="20">
        <f t="shared" si="6"/>
        <v>3.8933919629946523E-6</v>
      </c>
      <c r="P12" s="21">
        <f t="shared" si="7"/>
        <v>6.9443706170858931E-4</v>
      </c>
      <c r="Q12" s="22">
        <f t="shared" si="9"/>
        <v>0.33638906560273796</v>
      </c>
      <c r="R12" s="22">
        <f t="shared" si="8"/>
        <v>59.999362131622121</v>
      </c>
    </row>
    <row r="13" spans="1:18" x14ac:dyDescent="0.2">
      <c r="A13" s="2"/>
      <c r="B13" s="2"/>
      <c r="C13" s="16">
        <v>2448773.2148535098</v>
      </c>
      <c r="D13" s="29">
        <v>2.9382757275464401E-9</v>
      </c>
      <c r="E13" s="17">
        <v>6.2362845501702603E-2</v>
      </c>
      <c r="F13" s="30">
        <v>2.58798362009754E-19</v>
      </c>
      <c r="G13" s="11">
        <v>2445020.9051299999</v>
      </c>
      <c r="H13" s="11">
        <v>2.3148E-4</v>
      </c>
      <c r="I13" s="12">
        <f t="shared" si="0"/>
        <v>-60168.994748764264</v>
      </c>
      <c r="J13" s="12">
        <f t="shared" si="1"/>
        <v>-60169</v>
      </c>
      <c r="K13" s="18">
        <f t="shared" si="2"/>
        <v>6.2362840058999502E-2</v>
      </c>
      <c r="L13" s="19">
        <f t="shared" si="3"/>
        <v>3.847114988187812E-9</v>
      </c>
      <c r="M13" s="20">
        <f t="shared" si="4"/>
        <v>2445020.904802518</v>
      </c>
      <c r="N13" s="20">
        <f t="shared" si="5"/>
        <v>2445020.9051299999</v>
      </c>
      <c r="O13" s="20">
        <f t="shared" si="6"/>
        <v>3.2748200286667611E-4</v>
      </c>
      <c r="P13" s="21">
        <f t="shared" si="7"/>
        <v>2.3147706170870082E-4</v>
      </c>
      <c r="Q13" s="22">
        <f t="shared" si="9"/>
        <v>28.294445047680817</v>
      </c>
      <c r="R13" s="22">
        <f t="shared" si="8"/>
        <v>19.999618131631753</v>
      </c>
    </row>
    <row r="14" spans="1:18" x14ac:dyDescent="0.2">
      <c r="A14" s="2"/>
      <c r="B14" s="2"/>
      <c r="C14" s="16">
        <v>2448773.2148535098</v>
      </c>
      <c r="D14" s="29">
        <v>2.9382757275464401E-9</v>
      </c>
      <c r="E14" s="17">
        <v>6.2362845501702603E-2</v>
      </c>
      <c r="F14" s="30">
        <v>2.58798362009754E-19</v>
      </c>
      <c r="G14" s="11">
        <v>2445021.9029199998</v>
      </c>
      <c r="H14" s="11">
        <v>2.3148E-4</v>
      </c>
      <c r="I14" s="12">
        <f t="shared" si="0"/>
        <v>-60152.994997760143</v>
      </c>
      <c r="J14" s="12">
        <f t="shared" si="1"/>
        <v>-60153</v>
      </c>
      <c r="K14" s="18">
        <f t="shared" si="2"/>
        <v>6.236284031569507E-2</v>
      </c>
      <c r="L14" s="19">
        <f t="shared" si="3"/>
        <v>3.8481382761337335E-9</v>
      </c>
      <c r="M14" s="20">
        <f t="shared" si="4"/>
        <v>2445021.9026080458</v>
      </c>
      <c r="N14" s="20">
        <f t="shared" si="5"/>
        <v>2445021.9029199998</v>
      </c>
      <c r="O14" s="20">
        <f t="shared" si="6"/>
        <v>3.1195391114043763E-4</v>
      </c>
      <c r="P14" s="21">
        <f t="shared" si="7"/>
        <v>2.3147706170870497E-4</v>
      </c>
      <c r="Q14" s="22">
        <f t="shared" si="9"/>
        <v>26.952817922533811</v>
      </c>
      <c r="R14" s="22">
        <f t="shared" si="8"/>
        <v>19.999618131632108</v>
      </c>
    </row>
    <row r="15" spans="1:18" x14ac:dyDescent="0.2">
      <c r="A15" s="2"/>
      <c r="B15" s="2"/>
      <c r="C15" s="16">
        <v>2448773.2148535098</v>
      </c>
      <c r="D15" s="29">
        <v>2.9382757275464401E-9</v>
      </c>
      <c r="E15" s="17">
        <v>6.2362845501702603E-2</v>
      </c>
      <c r="F15" s="30">
        <v>2.58798362009754E-19</v>
      </c>
      <c r="G15" s="11">
        <v>2445024.8338600001</v>
      </c>
      <c r="H15" s="11">
        <v>6.9444000000000005E-4</v>
      </c>
      <c r="I15" s="12">
        <f t="shared" si="0"/>
        <v>-60105.996821574292</v>
      </c>
      <c r="J15" s="12">
        <f t="shared" si="1"/>
        <v>-60106</v>
      </c>
      <c r="K15" s="18">
        <f t="shared" si="2"/>
        <v>6.2362842203934135E-2</v>
      </c>
      <c r="L15" s="19">
        <f t="shared" si="3"/>
        <v>1.1553539775135137E-8</v>
      </c>
      <c r="M15" s="20">
        <f t="shared" si="4"/>
        <v>2445024.8336617844</v>
      </c>
      <c r="N15" s="20">
        <f t="shared" si="5"/>
        <v>2445024.8338600001</v>
      </c>
      <c r="O15" s="20">
        <f t="shared" si="6"/>
        <v>1.9821567153908981E-4</v>
      </c>
      <c r="P15" s="21">
        <f t="shared" si="7"/>
        <v>6.9443706170871724E-4</v>
      </c>
      <c r="Q15" s="22">
        <f t="shared" si="9"/>
        <v>17.125834020977358</v>
      </c>
      <c r="R15" s="22">
        <f t="shared" si="8"/>
        <v>59.999362131633177</v>
      </c>
    </row>
    <row r="16" spans="1:18" x14ac:dyDescent="0.2">
      <c r="A16" s="2"/>
      <c r="B16" s="2"/>
      <c r="C16" s="16">
        <v>2448773.2148535098</v>
      </c>
      <c r="D16" s="29">
        <v>2.9382757275464401E-9</v>
      </c>
      <c r="E16" s="17">
        <v>6.2362845501702603E-2</v>
      </c>
      <c r="F16" s="30">
        <v>2.58798362009754E-19</v>
      </c>
      <c r="G16" s="11">
        <v>2445731.9663999998</v>
      </c>
      <c r="H16" s="11">
        <v>3.4722000000000003E-4</v>
      </c>
      <c r="I16" s="12">
        <f t="shared" si="0"/>
        <v>-48766.993055616149</v>
      </c>
      <c r="J16" s="12">
        <f t="shared" si="1"/>
        <v>-48767</v>
      </c>
      <c r="K16" s="18">
        <f t="shared" si="2"/>
        <v>6.2362836621280657E-2</v>
      </c>
      <c r="L16" s="19">
        <f t="shared" si="3"/>
        <v>7.1199184227914876E-9</v>
      </c>
      <c r="M16" s="20">
        <f t="shared" si="4"/>
        <v>2445731.9659669283</v>
      </c>
      <c r="N16" s="20">
        <f t="shared" si="5"/>
        <v>2445731.9663999998</v>
      </c>
      <c r="O16" s="20">
        <f t="shared" si="6"/>
        <v>4.3307153706063223E-4</v>
      </c>
      <c r="P16" s="21">
        <f t="shared" si="7"/>
        <v>3.4721706171165166E-4</v>
      </c>
      <c r="Q16" s="22">
        <f t="shared" si="9"/>
        <v>37.417380802038622</v>
      </c>
      <c r="R16" s="22">
        <f t="shared" si="8"/>
        <v>29.999554131886701</v>
      </c>
    </row>
    <row r="17" spans="1:18" x14ac:dyDescent="0.2">
      <c r="A17" s="2"/>
      <c r="B17" s="2"/>
      <c r="C17" s="16">
        <v>2448773.2148535098</v>
      </c>
      <c r="D17" s="29">
        <v>2.9382757275464401E-9</v>
      </c>
      <c r="E17" s="17">
        <v>6.2362845501702603E-2</v>
      </c>
      <c r="F17" s="30">
        <v>2.58798362009754E-19</v>
      </c>
      <c r="G17" s="11">
        <v>2445763.8337300001</v>
      </c>
      <c r="H17" s="11">
        <v>5.787E-5</v>
      </c>
      <c r="I17" s="12">
        <f t="shared" si="0"/>
        <v>-48255.994403391407</v>
      </c>
      <c r="J17" s="12">
        <f t="shared" si="1"/>
        <v>-48256</v>
      </c>
      <c r="K17" s="18">
        <f t="shared" si="2"/>
        <v>6.2362838269017812E-2</v>
      </c>
      <c r="L17" s="19">
        <f t="shared" si="3"/>
        <v>1.1991682220712959E-9</v>
      </c>
      <c r="M17" s="20">
        <f t="shared" si="4"/>
        <v>2445763.8333809795</v>
      </c>
      <c r="N17" s="20">
        <f t="shared" si="5"/>
        <v>2445763.8337300001</v>
      </c>
      <c r="O17" s="20">
        <f t="shared" si="6"/>
        <v>3.4902043729179155E-4</v>
      </c>
      <c r="P17" s="21">
        <f t="shared" si="7"/>
        <v>5.7867061711783883E-5</v>
      </c>
      <c r="Q17" s="22">
        <f t="shared" si="9"/>
        <v>30.15536578201079</v>
      </c>
      <c r="R17" s="22">
        <f t="shared" si="8"/>
        <v>4.999714131898128</v>
      </c>
    </row>
    <row r="18" spans="1:18" x14ac:dyDescent="0.2">
      <c r="A18" s="2"/>
      <c r="B18" s="2"/>
      <c r="C18" s="16">
        <v>2448773.2148535098</v>
      </c>
      <c r="D18" s="29">
        <v>2.9382757275464401E-9</v>
      </c>
      <c r="E18" s="17">
        <v>6.2362845501702603E-2</v>
      </c>
      <c r="F18" s="30">
        <v>2.58798362009754E-19</v>
      </c>
      <c r="G18" s="11">
        <v>2445854.8827999998</v>
      </c>
      <c r="H18" s="11">
        <v>1.15741E-3</v>
      </c>
      <c r="I18" s="12">
        <f t="shared" si="0"/>
        <v>-46796.005378400056</v>
      </c>
      <c r="J18" s="12">
        <f t="shared" si="1"/>
        <v>-46796</v>
      </c>
      <c r="K18" s="18">
        <f t="shared" si="2"/>
        <v>6.2362852669245371E-2</v>
      </c>
      <c r="L18" s="19">
        <f t="shared" si="3"/>
        <v>2.4733034056848287E-8</v>
      </c>
      <c r="M18" s="20">
        <f t="shared" si="4"/>
        <v>2445854.8831354119</v>
      </c>
      <c r="N18" s="20">
        <f t="shared" si="5"/>
        <v>2445854.8827999998</v>
      </c>
      <c r="O18" s="20">
        <f t="shared" si="6"/>
        <v>-3.3541233135442328E-4</v>
      </c>
      <c r="P18" s="21">
        <f t="shared" si="7"/>
        <v>1.1574070617121617E-3</v>
      </c>
      <c r="Q18" s="22">
        <f t="shared" si="9"/>
        <v>-28.979625429022171</v>
      </c>
      <c r="R18" s="22">
        <f t="shared" si="8"/>
        <v>99.99997013193078</v>
      </c>
    </row>
    <row r="19" spans="1:18" x14ac:dyDescent="0.2">
      <c r="A19" s="2"/>
      <c r="B19" s="2"/>
      <c r="C19" s="16">
        <v>2448773.2148535098</v>
      </c>
      <c r="D19" s="29">
        <v>2.9382757275464401E-9</v>
      </c>
      <c r="E19" s="17">
        <v>6.2362845501702603E-2</v>
      </c>
      <c r="F19" s="30">
        <v>2.58798362009754E-19</v>
      </c>
      <c r="G19" s="11">
        <v>2446054.9423099998</v>
      </c>
      <c r="H19" s="11">
        <v>1.15741E-3</v>
      </c>
      <c r="I19" s="12">
        <f t="shared" si="0"/>
        <v>-43588.013369847649</v>
      </c>
      <c r="J19" s="12">
        <f t="shared" si="1"/>
        <v>-43588</v>
      </c>
      <c r="K19" s="18">
        <f t="shared" si="2"/>
        <v>6.2362864630401867E-2</v>
      </c>
      <c r="L19" s="19">
        <f t="shared" si="3"/>
        <v>2.6553341784992945E-8</v>
      </c>
      <c r="M19" s="20">
        <f t="shared" si="4"/>
        <v>2446054.9431437817</v>
      </c>
      <c r="N19" s="20">
        <f t="shared" si="5"/>
        <v>2446054.9423099998</v>
      </c>
      <c r="O19" s="20">
        <f t="shared" si="6"/>
        <v>-8.3378174349568734E-4</v>
      </c>
      <c r="P19" s="21">
        <f t="shared" si="7"/>
        <v>1.157407061712992E-3</v>
      </c>
      <c r="Q19" s="22">
        <f t="shared" si="9"/>
        <v>-72.038742638027387</v>
      </c>
      <c r="R19" s="22">
        <f t="shared" si="8"/>
        <v>99.999970132002503</v>
      </c>
    </row>
    <row r="20" spans="1:18" x14ac:dyDescent="0.2">
      <c r="A20" s="2"/>
      <c r="B20" s="2"/>
      <c r="C20" s="16">
        <v>2448773.2148535098</v>
      </c>
      <c r="D20" s="29">
        <v>2.9382757275464401E-9</v>
      </c>
      <c r="E20" s="17">
        <v>6.2362845501702603E-2</v>
      </c>
      <c r="F20" s="30">
        <v>2.58798362009754E-19</v>
      </c>
      <c r="G20" s="11">
        <v>2446086.9356499999</v>
      </c>
      <c r="H20" s="11">
        <v>3.472E-5</v>
      </c>
      <c r="I20" s="12">
        <f t="shared" si="0"/>
        <v>-43074.994123489319</v>
      </c>
      <c r="J20" s="12">
        <f t="shared" si="1"/>
        <v>-43075</v>
      </c>
      <c r="K20" s="18">
        <f t="shared" si="2"/>
        <v>6.2362836993845892E-2</v>
      </c>
      <c r="L20" s="19">
        <f t="shared" si="3"/>
        <v>8.0596777073180395E-10</v>
      </c>
      <c r="M20" s="20">
        <f t="shared" si="4"/>
        <v>2446086.935283524</v>
      </c>
      <c r="N20" s="20">
        <f t="shared" si="5"/>
        <v>2446086.9356499999</v>
      </c>
      <c r="O20" s="20">
        <f t="shared" si="6"/>
        <v>3.6647592781789695E-4</v>
      </c>
      <c r="P20" s="21">
        <f t="shared" si="7"/>
        <v>3.4717061713124716E-5</v>
      </c>
      <c r="Q20" s="22">
        <f t="shared" si="9"/>
        <v>31.663520163466295</v>
      </c>
      <c r="R20" s="22">
        <f t="shared" si="8"/>
        <v>2.9995541320139756</v>
      </c>
    </row>
    <row r="21" spans="1:18" x14ac:dyDescent="0.2">
      <c r="A21" s="2"/>
      <c r="B21" s="2"/>
      <c r="C21" s="16">
        <v>2448773.2148535098</v>
      </c>
      <c r="D21" s="29">
        <v>2.9382757275464401E-9</v>
      </c>
      <c r="E21" s="17">
        <v>6.2362845501702603E-2</v>
      </c>
      <c r="F21" s="30">
        <v>2.58798362009754E-19</v>
      </c>
      <c r="G21" s="11">
        <v>2446086.9979599998</v>
      </c>
      <c r="H21" s="11">
        <v>3.472E-5</v>
      </c>
      <c r="I21" s="12">
        <f t="shared" si="0"/>
        <v>-43073.994970877713</v>
      </c>
      <c r="J21" s="12">
        <f t="shared" si="1"/>
        <v>-43074</v>
      </c>
      <c r="K21" s="18">
        <f t="shared" si="2"/>
        <v>6.2362838220503355E-2</v>
      </c>
      <c r="L21" s="19">
        <f t="shared" si="3"/>
        <v>8.0598648196760125E-10</v>
      </c>
      <c r="M21" s="20">
        <f t="shared" si="4"/>
        <v>2446086.9976463695</v>
      </c>
      <c r="N21" s="20">
        <f t="shared" si="5"/>
        <v>2446086.9979599998</v>
      </c>
      <c r="O21" s="20">
        <f t="shared" si="6"/>
        <v>3.1363037639541014E-4</v>
      </c>
      <c r="P21" s="21">
        <f t="shared" si="7"/>
        <v>3.4717061713124973E-5</v>
      </c>
      <c r="Q21" s="22">
        <f t="shared" si="9"/>
        <v>27.097664520563434</v>
      </c>
      <c r="R21" s="22">
        <f t="shared" si="8"/>
        <v>2.9995541320139973</v>
      </c>
    </row>
    <row r="22" spans="1:18" x14ac:dyDescent="0.2">
      <c r="A22" s="2"/>
      <c r="B22" s="2"/>
      <c r="C22" s="16">
        <v>2448773.2148535098</v>
      </c>
      <c r="D22" s="29">
        <v>2.9382757275464401E-9</v>
      </c>
      <c r="E22" s="17">
        <v>6.2362845501702603E-2</v>
      </c>
      <c r="F22" s="30">
        <v>2.58798362009754E-19</v>
      </c>
      <c r="G22" s="11">
        <v>2448560.5578000001</v>
      </c>
      <c r="H22" s="11">
        <v>4.6300000000000001E-5</v>
      </c>
      <c r="I22" s="12">
        <f t="shared" si="0"/>
        <v>-3409.9959967978248</v>
      </c>
      <c r="J22" s="12">
        <f t="shared" si="1"/>
        <v>-3410</v>
      </c>
      <c r="K22" s="18">
        <f t="shared" si="2"/>
        <v>6.2362772290242556E-2</v>
      </c>
      <c r="L22" s="19">
        <f t="shared" si="3"/>
        <v>1.3576850945534445E-8</v>
      </c>
      <c r="M22" s="20">
        <f t="shared" si="4"/>
        <v>2448560.5575503488</v>
      </c>
      <c r="N22" s="20">
        <f t="shared" si="5"/>
        <v>2448560.5578000001</v>
      </c>
      <c r="O22" s="20">
        <f t="shared" si="6"/>
        <v>2.496510787607098E-4</v>
      </c>
      <c r="P22" s="21">
        <f t="shared" si="7"/>
        <v>4.6297061723389956E-5</v>
      </c>
      <c r="Q22" s="22">
        <f t="shared" si="9"/>
        <v>21.569853204925327</v>
      </c>
      <c r="R22" s="22">
        <f t="shared" si="8"/>
        <v>4.0000661329008924</v>
      </c>
    </row>
    <row r="23" spans="1:18" x14ac:dyDescent="0.2">
      <c r="A23" s="2"/>
      <c r="B23" s="2"/>
      <c r="C23" s="16">
        <v>2448773.2148535098</v>
      </c>
      <c r="D23" s="29">
        <v>2.9382757275464401E-9</v>
      </c>
      <c r="E23" s="17">
        <v>6.2362845501702603E-2</v>
      </c>
      <c r="F23" s="30">
        <v>2.58798362009754E-19</v>
      </c>
      <c r="G23" s="11">
        <v>2448773.2150900001</v>
      </c>
      <c r="H23" s="11">
        <v>5.787E-5</v>
      </c>
      <c r="I23" s="12">
        <f t="shared" si="0"/>
        <v>3.7921662138454635E-3</v>
      </c>
      <c r="J23" s="12">
        <f>ROUND(I23,0)</f>
        <v>0</v>
      </c>
      <c r="K23" s="18">
        <v>6.2362842600000003E-2</v>
      </c>
      <c r="L23" s="17">
        <v>6E-10</v>
      </c>
      <c r="M23" s="20">
        <f t="shared" si="4"/>
        <v>2448773.2148535098</v>
      </c>
      <c r="N23" s="20">
        <f t="shared" si="5"/>
        <v>2448773.2148535098</v>
      </c>
      <c r="O23" s="20">
        <f t="shared" si="6"/>
        <v>0</v>
      </c>
      <c r="P23" s="21">
        <f t="shared" si="7"/>
        <v>0</v>
      </c>
      <c r="Q23" s="22">
        <f t="shared" si="9"/>
        <v>0</v>
      </c>
      <c r="R23" s="22">
        <f t="shared" si="8"/>
        <v>0</v>
      </c>
    </row>
    <row r="24" spans="1:18" x14ac:dyDescent="0.2">
      <c r="A24" s="2"/>
      <c r="B24" s="2"/>
      <c r="C24" s="16">
        <v>2448773.2148535098</v>
      </c>
      <c r="D24" s="29">
        <v>2.9382757275464401E-9</v>
      </c>
      <c r="E24" s="17">
        <v>6.2362845501702603E-2</v>
      </c>
      <c r="F24" s="30">
        <v>2.58798362009754E-19</v>
      </c>
      <c r="G24" s="11">
        <v>2448774.2129299999</v>
      </c>
      <c r="H24" s="11">
        <v>5.787E-5</v>
      </c>
      <c r="I24" s="12">
        <f t="shared" si="0"/>
        <v>16.004344928412561</v>
      </c>
      <c r="J24" s="12">
        <f t="shared" si="1"/>
        <v>16</v>
      </c>
      <c r="K24" s="18">
        <f t="shared" si="2"/>
        <v>6.2379780632909387E-2</v>
      </c>
      <c r="L24" s="19">
        <f t="shared" si="3"/>
        <v>3.6166913577670285E-6</v>
      </c>
      <c r="M24" s="20">
        <f t="shared" si="4"/>
        <v>2448774.2126590377</v>
      </c>
      <c r="N24" s="20">
        <f t="shared" si="5"/>
        <v>2448774.2129299999</v>
      </c>
      <c r="O24" s="20">
        <f t="shared" si="6"/>
        <v>2.7096209930854709E-4</v>
      </c>
      <c r="P24" s="21">
        <f t="shared" si="7"/>
        <v>5.7867061724268315E-5</v>
      </c>
      <c r="Q24" s="22">
        <f t="shared" si="9"/>
        <v>23.411125380258468</v>
      </c>
      <c r="R24" s="22">
        <f t="shared" si="8"/>
        <v>4.9997141329767825</v>
      </c>
    </row>
    <row r="25" spans="1:18" x14ac:dyDescent="0.2">
      <c r="A25" s="2"/>
      <c r="B25" s="2"/>
      <c r="C25" s="16">
        <v>2448773.2148535098</v>
      </c>
      <c r="D25" s="29">
        <v>2.9382757275464401E-9</v>
      </c>
      <c r="E25" s="17">
        <v>6.2362845501702603E-2</v>
      </c>
      <c r="F25" s="30">
        <v>2.58798362009754E-19</v>
      </c>
      <c r="G25" s="11">
        <v>2449137.9129400002</v>
      </c>
      <c r="H25" s="11">
        <v>5.787E-5</v>
      </c>
      <c r="I25" s="12">
        <f t="shared" si="0"/>
        <v>5848.0026617841249</v>
      </c>
      <c r="J25" s="12">
        <f t="shared" si="1"/>
        <v>5848</v>
      </c>
      <c r="K25" s="18">
        <f t="shared" si="2"/>
        <v>6.2362873886865421E-2</v>
      </c>
      <c r="L25" s="19">
        <f t="shared" si="3"/>
        <v>9.8951883933434435E-9</v>
      </c>
      <c r="M25" s="20">
        <f t="shared" si="4"/>
        <v>2449137.9127740036</v>
      </c>
      <c r="N25" s="20">
        <f t="shared" si="5"/>
        <v>2449137.9129400002</v>
      </c>
      <c r="O25" s="20">
        <f t="shared" si="6"/>
        <v>1.6599643215642335E-4</v>
      </c>
      <c r="P25" s="21">
        <f t="shared" si="7"/>
        <v>5.7867061722759004E-5</v>
      </c>
      <c r="Q25" s="22">
        <f t="shared" si="9"/>
        <v>14.342091738314977</v>
      </c>
      <c r="R25" s="22">
        <f t="shared" si="8"/>
        <v>4.9997141328463774</v>
      </c>
    </row>
    <row r="26" spans="1:18" x14ac:dyDescent="0.2">
      <c r="A26" s="2"/>
      <c r="B26" s="2"/>
      <c r="C26" s="16">
        <v>2448773.2148535098</v>
      </c>
      <c r="D26" s="29">
        <v>2.9382757275464401E-9</v>
      </c>
      <c r="E26" s="17">
        <v>6.2362845501702603E-2</v>
      </c>
      <c r="F26" s="30">
        <v>2.58798362009754E-19</v>
      </c>
      <c r="G26" s="11">
        <v>2449143.96214</v>
      </c>
      <c r="H26" s="11">
        <v>5.787E-5</v>
      </c>
      <c r="I26" s="12">
        <f t="shared" si="0"/>
        <v>5945.0027257021602</v>
      </c>
      <c r="J26" s="12">
        <f t="shared" si="1"/>
        <v>5945</v>
      </c>
      <c r="K26" s="18">
        <f t="shared" si="2"/>
        <v>6.2362874094224509E-2</v>
      </c>
      <c r="L26" s="19">
        <f t="shared" si="3"/>
        <v>9.7337362025689582E-9</v>
      </c>
      <c r="M26" s="20">
        <f t="shared" si="4"/>
        <v>2449143.9619700173</v>
      </c>
      <c r="N26" s="20">
        <f t="shared" si="5"/>
        <v>2449143.96214</v>
      </c>
      <c r="O26" s="20">
        <f t="shared" si="6"/>
        <v>1.6998254272926339E-4</v>
      </c>
      <c r="P26" s="21">
        <f t="shared" si="7"/>
        <v>5.7867061722733898E-5</v>
      </c>
      <c r="Q26" s="22">
        <f t="shared" si="9"/>
        <v>14.686491691808357</v>
      </c>
      <c r="R26" s="22">
        <f t="shared" si="8"/>
        <v>4.9997141328442085</v>
      </c>
    </row>
    <row r="27" spans="1:18" x14ac:dyDescent="0.2">
      <c r="A27" s="2"/>
      <c r="B27" s="2"/>
      <c r="C27" s="16">
        <v>2448773.2148535098</v>
      </c>
      <c r="D27" s="29">
        <v>2.9382757275464401E-9</v>
      </c>
      <c r="E27" s="17">
        <v>6.2362845501702603E-2</v>
      </c>
      <c r="F27" s="30">
        <v>2.58798362009754E-19</v>
      </c>
      <c r="G27" s="11">
        <v>2449144.0243799998</v>
      </c>
      <c r="H27" s="11">
        <v>5.787E-5</v>
      </c>
      <c r="I27" s="12">
        <f t="shared" si="0"/>
        <v>5946.0007558494726</v>
      </c>
      <c r="J27" s="12">
        <f t="shared" si="1"/>
        <v>5946</v>
      </c>
      <c r="K27" s="18">
        <f t="shared" si="2"/>
        <v>6.2362853429204099E-2</v>
      </c>
      <c r="L27" s="19">
        <f t="shared" si="3"/>
        <v>9.7320991799987307E-9</v>
      </c>
      <c r="M27" s="20">
        <f t="shared" si="4"/>
        <v>2449144.0243328628</v>
      </c>
      <c r="N27" s="20">
        <f t="shared" si="5"/>
        <v>2449144.0243799998</v>
      </c>
      <c r="O27" s="20">
        <f t="shared" si="6"/>
        <v>4.7136923892424076E-5</v>
      </c>
      <c r="P27" s="21">
        <f t="shared" si="7"/>
        <v>5.7867061722733641E-5</v>
      </c>
      <c r="Q27" s="22">
        <f t="shared" si="9"/>
        <v>4.0726302243054402</v>
      </c>
      <c r="R27" s="22">
        <f t="shared" si="8"/>
        <v>4.9997141328441872</v>
      </c>
    </row>
    <row r="28" spans="1:18" x14ac:dyDescent="0.2">
      <c r="A28" s="2"/>
      <c r="B28" s="2"/>
      <c r="C28" s="16">
        <v>2448773.2148535098</v>
      </c>
      <c r="D28" s="29">
        <v>2.9382757275464401E-9</v>
      </c>
      <c r="E28" s="17">
        <v>6.2362845501702603E-2</v>
      </c>
      <c r="F28" s="30">
        <v>2.58798362009754E-19</v>
      </c>
      <c r="G28" s="11">
        <v>2449144.0868899999</v>
      </c>
      <c r="H28" s="11">
        <v>5.787E-5</v>
      </c>
      <c r="I28" s="12">
        <f t="shared" si="0"/>
        <v>5947.0031155008528</v>
      </c>
      <c r="J28" s="12">
        <f t="shared" si="1"/>
        <v>5947</v>
      </c>
      <c r="K28" s="18">
        <f t="shared" si="2"/>
        <v>6.2362878172208459E-2</v>
      </c>
      <c r="L28" s="19">
        <f t="shared" si="3"/>
        <v>9.7304627079657728E-9</v>
      </c>
      <c r="M28" s="20">
        <f t="shared" si="4"/>
        <v>2449144.0866957083</v>
      </c>
      <c r="N28" s="20">
        <f t="shared" si="5"/>
        <v>2449144.0868899999</v>
      </c>
      <c r="O28" s="20">
        <f t="shared" si="6"/>
        <v>1.9429149832683734E-4</v>
      </c>
      <c r="P28" s="21">
        <f t="shared" si="7"/>
        <v>5.7867061722733377E-5</v>
      </c>
      <c r="Q28" s="22">
        <f t="shared" si="9"/>
        <v>16.786785455438746</v>
      </c>
      <c r="R28" s="22">
        <f t="shared" si="8"/>
        <v>4.9997141328441632</v>
      </c>
    </row>
    <row r="29" spans="1:18" x14ac:dyDescent="0.2">
      <c r="A29" s="2"/>
      <c r="B29" s="2"/>
      <c r="C29" s="16">
        <v>2448773.2148535098</v>
      </c>
      <c r="D29" s="29">
        <v>2.9382757275464401E-9</v>
      </c>
      <c r="E29" s="17">
        <v>6.2362845501702603E-2</v>
      </c>
      <c r="F29" s="30">
        <v>2.58798362009754E-19</v>
      </c>
      <c r="G29" s="11">
        <v>2449144.9600499999</v>
      </c>
      <c r="H29" s="11">
        <v>5.787E-5</v>
      </c>
      <c r="I29" s="12">
        <f t="shared" si="0"/>
        <v>5961.004400928653</v>
      </c>
      <c r="J29" s="12">
        <f t="shared" si="1"/>
        <v>5961</v>
      </c>
      <c r="K29" s="18">
        <f t="shared" si="2"/>
        <v>6.2362891543379109E-2</v>
      </c>
      <c r="L29" s="19">
        <f t="shared" si="3"/>
        <v>9.707609750758674E-9</v>
      </c>
      <c r="M29" s="20">
        <f t="shared" si="4"/>
        <v>2449144.9597755456</v>
      </c>
      <c r="N29" s="20">
        <f t="shared" si="5"/>
        <v>2449144.9600499999</v>
      </c>
      <c r="O29" s="20">
        <f t="shared" si="6"/>
        <v>2.7445443365268357E-4</v>
      </c>
      <c r="P29" s="21">
        <f t="shared" si="7"/>
        <v>5.7867061722729758E-5</v>
      </c>
      <c r="Q29" s="22">
        <f t="shared" si="9"/>
        <v>23.712863067591861</v>
      </c>
      <c r="R29" s="22">
        <f t="shared" si="8"/>
        <v>4.9997141328438515</v>
      </c>
    </row>
    <row r="30" spans="1:18" x14ac:dyDescent="0.2">
      <c r="A30" s="2"/>
      <c r="B30" s="2"/>
      <c r="C30" s="16">
        <v>2448773.2148535098</v>
      </c>
      <c r="D30" s="29">
        <v>2.9382757275464401E-9</v>
      </c>
      <c r="E30" s="17">
        <v>6.2362845501702603E-2</v>
      </c>
      <c r="F30" s="30">
        <v>2.58798362009754E-19</v>
      </c>
      <c r="G30" s="11">
        <v>2449145.0223500002</v>
      </c>
      <c r="H30" s="11">
        <v>5.787E-5</v>
      </c>
      <c r="I30" s="12">
        <f t="shared" si="0"/>
        <v>5962.0033931946182</v>
      </c>
      <c r="J30" s="12">
        <f t="shared" si="1"/>
        <v>5962</v>
      </c>
      <c r="K30" s="18">
        <f t="shared" si="2"/>
        <v>6.2362880994703565E-2</v>
      </c>
      <c r="L30" s="19">
        <f t="shared" si="3"/>
        <v>9.7059815035680073E-9</v>
      </c>
      <c r="M30" s="20">
        <f t="shared" si="4"/>
        <v>2449145.0221383912</v>
      </c>
      <c r="N30" s="20">
        <f t="shared" si="5"/>
        <v>2449145.0223500002</v>
      </c>
      <c r="O30" s="20">
        <f t="shared" si="6"/>
        <v>2.116092717348167E-4</v>
      </c>
      <c r="P30" s="21">
        <f t="shared" si="7"/>
        <v>5.7867061722729501E-5</v>
      </c>
      <c r="Q30" s="22">
        <f t="shared" si="9"/>
        <v>18.283041077888164</v>
      </c>
      <c r="R30" s="22">
        <f t="shared" si="8"/>
        <v>4.9997141328438293</v>
      </c>
    </row>
    <row r="31" spans="1:18" x14ac:dyDescent="0.2">
      <c r="A31" s="2"/>
      <c r="B31" s="2"/>
      <c r="C31" s="16">
        <v>2448773.2148535098</v>
      </c>
      <c r="D31" s="29">
        <v>2.9382757275464401E-9</v>
      </c>
      <c r="E31" s="17">
        <v>6.2362845501702603E-2</v>
      </c>
      <c r="F31" s="30">
        <v>2.58798362009754E-19</v>
      </c>
      <c r="G31" s="11">
        <v>2449145.0845400002</v>
      </c>
      <c r="H31" s="11">
        <v>5.787E-5</v>
      </c>
      <c r="I31" s="12">
        <f t="shared" si="0"/>
        <v>5963.0006215838539</v>
      </c>
      <c r="J31" s="12">
        <f t="shared" si="1"/>
        <v>5963</v>
      </c>
      <c r="K31" s="18">
        <f t="shared" si="2"/>
        <v>6.2362852002413288E-2</v>
      </c>
      <c r="L31" s="19">
        <f t="shared" si="3"/>
        <v>9.7043538024941223E-9</v>
      </c>
      <c r="M31" s="20">
        <f t="shared" si="4"/>
        <v>2449145.0845012367</v>
      </c>
      <c r="N31" s="20">
        <f t="shared" si="5"/>
        <v>2449145.0845400002</v>
      </c>
      <c r="O31" s="20">
        <f t="shared" si="6"/>
        <v>3.8763737814841159E-5</v>
      </c>
      <c r="P31" s="21">
        <f t="shared" si="7"/>
        <v>5.7867061722729236E-5</v>
      </c>
      <c r="Q31" s="22">
        <f t="shared" si="9"/>
        <v>3.3491869472022762</v>
      </c>
      <c r="R31" s="22">
        <f t="shared" si="8"/>
        <v>4.9997141328438053</v>
      </c>
    </row>
    <row r="32" spans="1:18" x14ac:dyDescent="0.2">
      <c r="A32" s="2"/>
      <c r="B32" s="2"/>
      <c r="C32" s="16">
        <v>2448773.2148535098</v>
      </c>
      <c r="D32" s="29">
        <v>2.9382757275464401E-9</v>
      </c>
      <c r="E32" s="17">
        <v>6.2362845501702603E-2</v>
      </c>
      <c r="F32" s="30">
        <v>2.58798362009754E-19</v>
      </c>
      <c r="G32" s="11">
        <v>2449145.1471099998</v>
      </c>
      <c r="H32" s="11">
        <v>5.787E-5</v>
      </c>
      <c r="I32" s="12">
        <f t="shared" si="0"/>
        <v>5964.003943338952</v>
      </c>
      <c r="J32" s="12">
        <f t="shared" si="1"/>
        <v>5964</v>
      </c>
      <c r="K32" s="18">
        <f t="shared" si="2"/>
        <v>6.2362886735411155E-2</v>
      </c>
      <c r="L32" s="19">
        <f t="shared" si="3"/>
        <v>9.7027266472623157E-9</v>
      </c>
      <c r="M32" s="20">
        <f t="shared" si="4"/>
        <v>2449145.1468640817</v>
      </c>
      <c r="N32" s="20">
        <f t="shared" si="5"/>
        <v>2449145.1471099998</v>
      </c>
      <c r="O32" s="20">
        <f t="shared" si="6"/>
        <v>2.4591783780261722E-4</v>
      </c>
      <c r="P32" s="21">
        <f t="shared" si="7"/>
        <v>5.7867061722728979E-5</v>
      </c>
      <c r="Q32" s="22">
        <f t="shared" si="9"/>
        <v>21.247301186146128</v>
      </c>
      <c r="R32" s="22">
        <f t="shared" si="8"/>
        <v>4.999714132843784</v>
      </c>
    </row>
    <row r="33" spans="1:18" x14ac:dyDescent="0.2">
      <c r="A33" s="2"/>
      <c r="B33" s="2"/>
      <c r="C33" s="16">
        <v>2448773.2148535098</v>
      </c>
      <c r="D33" s="29">
        <v>2.9382757275464401E-9</v>
      </c>
      <c r="E33" s="17">
        <v>6.2362845501702603E-2</v>
      </c>
      <c r="F33" s="30">
        <v>2.58798362009754E-19</v>
      </c>
      <c r="G33" s="11">
        <v>2451870.7768799998</v>
      </c>
      <c r="H33" s="11">
        <v>5.787E-5</v>
      </c>
      <c r="I33" s="12">
        <f t="shared" si="0"/>
        <v>49669.991828795297</v>
      </c>
      <c r="J33" s="12">
        <f t="shared" si="1"/>
        <v>49670</v>
      </c>
      <c r="K33" s="18">
        <f t="shared" si="2"/>
        <v>6.2362835242399675E-2</v>
      </c>
      <c r="L33" s="19">
        <f t="shared" si="3"/>
        <v>1.1650304353588173E-9</v>
      </c>
      <c r="M33" s="20">
        <f t="shared" si="4"/>
        <v>2451870.7773895795</v>
      </c>
      <c r="N33" s="20">
        <f t="shared" si="5"/>
        <v>2451870.7768799998</v>
      </c>
      <c r="O33" s="20">
        <f t="shared" si="6"/>
        <v>-5.0957957643517349E-4</v>
      </c>
      <c r="P33" s="21">
        <f t="shared" si="7"/>
        <v>5.7867061711417945E-5</v>
      </c>
      <c r="Q33" s="22">
        <f t="shared" si="9"/>
        <v>-44.027675403998991</v>
      </c>
      <c r="R33" s="22">
        <f t="shared" si="8"/>
        <v>4.9997141318665106</v>
      </c>
    </row>
    <row r="34" spans="1:18" x14ac:dyDescent="0.2">
      <c r="A34" s="2"/>
      <c r="B34" s="2"/>
      <c r="C34" s="16">
        <v>2448773.2148535098</v>
      </c>
      <c r="D34" s="29">
        <v>2.9382757275464401E-9</v>
      </c>
      <c r="E34" s="17">
        <v>6.2362845501702603E-2</v>
      </c>
      <c r="F34" s="30">
        <v>2.58798362009754E-19</v>
      </c>
      <c r="G34" s="11">
        <v>2451870.9016300002</v>
      </c>
      <c r="H34" s="11">
        <v>5.787E-5</v>
      </c>
      <c r="I34" s="12">
        <f t="shared" si="0"/>
        <v>49671.992218601452</v>
      </c>
      <c r="J34" s="12">
        <f t="shared" si="1"/>
        <v>49672</v>
      </c>
      <c r="K34" s="18">
        <f t="shared" si="2"/>
        <v>6.2362835732211637E-2</v>
      </c>
      <c r="L34" s="19">
        <f t="shared" si="3"/>
        <v>1.1649835264187561E-9</v>
      </c>
      <c r="M34" s="20">
        <f t="shared" si="4"/>
        <v>2451870.9021152705</v>
      </c>
      <c r="N34" s="20">
        <f t="shared" si="5"/>
        <v>2451870.9016300002</v>
      </c>
      <c r="O34" s="20">
        <f t="shared" si="6"/>
        <v>-4.8527015527333184E-4</v>
      </c>
      <c r="P34" s="21">
        <f t="shared" si="7"/>
        <v>5.7867061711417423E-5</v>
      </c>
      <c r="Q34" s="22">
        <f t="shared" si="9"/>
        <v>-41.927341415615871</v>
      </c>
      <c r="R34" s="22">
        <f t="shared" si="8"/>
        <v>4.9997141318664653</v>
      </c>
    </row>
    <row r="35" spans="1:18" x14ac:dyDescent="0.2">
      <c r="A35" s="2"/>
      <c r="B35" s="2"/>
      <c r="C35" s="16">
        <v>2448773.2148535098</v>
      </c>
      <c r="D35" s="29">
        <v>2.9382757275464401E-9</v>
      </c>
      <c r="E35" s="17">
        <v>6.2362845501702603E-2</v>
      </c>
      <c r="F35" s="30">
        <v>2.58798362009754E-19</v>
      </c>
      <c r="G35" s="11">
        <v>2452284.6789970002</v>
      </c>
      <c r="H35" s="11">
        <v>1.1E-5</v>
      </c>
      <c r="I35" s="12">
        <f t="shared" si="0"/>
        <v>56306.990408167796</v>
      </c>
      <c r="J35" s="12">
        <f t="shared" si="1"/>
        <v>56307</v>
      </c>
      <c r="K35" s="18">
        <f t="shared" si="2"/>
        <v>6.2362834878264141E-2</v>
      </c>
      <c r="L35" s="19">
        <f t="shared" si="3"/>
        <v>1.9530541006042683E-10</v>
      </c>
      <c r="M35" s="20">
        <f t="shared" si="4"/>
        <v>2452284.6795951743</v>
      </c>
      <c r="N35" s="20">
        <f t="shared" si="5"/>
        <v>2452284.6789970002</v>
      </c>
      <c r="O35" s="20">
        <f t="shared" si="6"/>
        <v>-5.9817394949412961E-4</v>
      </c>
      <c r="P35" s="21">
        <f t="shared" si="7"/>
        <v>1.0997061709700294E-5</v>
      </c>
      <c r="Q35" s="22">
        <f t="shared" si="9"/>
        <v>-51.682229236292798</v>
      </c>
      <c r="R35" s="22">
        <f t="shared" si="8"/>
        <v>0.95014613171810547</v>
      </c>
    </row>
    <row r="36" spans="1:18" x14ac:dyDescent="0.2">
      <c r="A36" s="2"/>
      <c r="B36" s="2"/>
      <c r="C36" s="16">
        <v>2448773.2148535098</v>
      </c>
      <c r="D36" s="29">
        <v>2.9382757275464401E-9</v>
      </c>
      <c r="E36" s="17">
        <v>6.2362845501702603E-2</v>
      </c>
      <c r="F36" s="30">
        <v>2.58798362009754E-19</v>
      </c>
      <c r="G36" s="11">
        <v>2452284.7413630001</v>
      </c>
      <c r="H36" s="11">
        <v>1.7E-5</v>
      </c>
      <c r="I36" s="12">
        <f t="shared" si="0"/>
        <v>56307.990458749344</v>
      </c>
      <c r="J36" s="12">
        <f t="shared" si="1"/>
        <v>56308</v>
      </c>
      <c r="K36" s="18">
        <f t="shared" si="2"/>
        <v>6.2362834934473428E-2</v>
      </c>
      <c r="L36" s="19">
        <f t="shared" si="3"/>
        <v>3.0185873631229048E-10</v>
      </c>
      <c r="M36" s="20">
        <f t="shared" si="4"/>
        <v>2452284.7419580198</v>
      </c>
      <c r="N36" s="20">
        <f t="shared" si="5"/>
        <v>2452284.7413630001</v>
      </c>
      <c r="O36" s="20">
        <f t="shared" si="6"/>
        <v>-5.9501954038754246E-4</v>
      </c>
      <c r="P36" s="21">
        <f t="shared" si="7"/>
        <v>1.6997061709700036E-5</v>
      </c>
      <c r="Q36" s="22">
        <f t="shared" si="9"/>
        <v>-51.409688289483668</v>
      </c>
      <c r="R36" s="22">
        <f t="shared" si="8"/>
        <v>1.468546131718083</v>
      </c>
    </row>
    <row r="37" spans="1:18" x14ac:dyDescent="0.2">
      <c r="C37" s="16">
        <v>2448773.2148535098</v>
      </c>
      <c r="D37" s="29">
        <v>2.9382757275464401E-9</v>
      </c>
      <c r="E37" s="17">
        <v>6.2362845501702603E-2</v>
      </c>
      <c r="F37" s="30">
        <v>2.58798362009754E-19</v>
      </c>
      <c r="G37" s="11">
        <v>2454914.8322800002</v>
      </c>
      <c r="H37" s="11">
        <v>1.2E-5</v>
      </c>
      <c r="I37" s="12">
        <f t="shared" si="0"/>
        <v>98481.994801259279</v>
      </c>
      <c r="J37" s="12">
        <f t="shared" si="1"/>
        <v>98482</v>
      </c>
      <c r="K37" s="18">
        <f t="shared" si="2"/>
        <v>6.2362842209646545E-2</v>
      </c>
      <c r="L37" s="19">
        <f t="shared" si="3"/>
        <v>1.2181984245113275E-10</v>
      </c>
      <c r="M37" s="20">
        <f t="shared" si="4"/>
        <v>2454914.8326042085</v>
      </c>
      <c r="N37" s="20">
        <f t="shared" si="5"/>
        <v>2454914.8322800002</v>
      </c>
      <c r="O37" s="20">
        <f t="shared" si="6"/>
        <v>-3.2420826473475439E-4</v>
      </c>
      <c r="P37" s="21">
        <f t="shared" si="7"/>
        <v>1.1997061698785474E-5</v>
      </c>
      <c r="Q37" s="22">
        <f t="shared" si="9"/>
        <v>-28.011594073082779</v>
      </c>
      <c r="R37" s="22">
        <f t="shared" si="8"/>
        <v>1.036546130775065</v>
      </c>
    </row>
    <row r="38" spans="1:18" x14ac:dyDescent="0.2">
      <c r="C38" s="16">
        <v>2448773.2148535098</v>
      </c>
      <c r="D38" s="29">
        <v>2.9382757275464401E-9</v>
      </c>
      <c r="E38" s="17">
        <v>6.2362845501702603E-2</v>
      </c>
      <c r="F38" s="30">
        <v>2.58798362009754E-19</v>
      </c>
      <c r="G38" s="11">
        <v>2454914.894663</v>
      </c>
      <c r="H38" s="11">
        <v>1.4E-5</v>
      </c>
      <c r="I38" s="12">
        <f t="shared" si="0"/>
        <v>98482.995124437381</v>
      </c>
      <c r="J38" s="12">
        <f t="shared" si="1"/>
        <v>98483</v>
      </c>
      <c r="K38" s="18">
        <f t="shared" si="2"/>
        <v>6.2362842414327539E-2</v>
      </c>
      <c r="L38" s="19">
        <f t="shared" si="3"/>
        <v>1.4212667896258699E-10</v>
      </c>
      <c r="M38" s="20">
        <f t="shared" si="4"/>
        <v>2454914.894967054</v>
      </c>
      <c r="N38" s="20">
        <f t="shared" si="5"/>
        <v>2454914.894663</v>
      </c>
      <c r="O38" s="20">
        <f t="shared" si="6"/>
        <v>-3.0405395842171556E-4</v>
      </c>
      <c r="P38" s="21">
        <f t="shared" si="7"/>
        <v>1.3997061698785214E-5</v>
      </c>
      <c r="Q38" s="22">
        <f t="shared" si="9"/>
        <v>-26.270262007636227</v>
      </c>
      <c r="R38" s="22">
        <f t="shared" si="8"/>
        <v>1.2093461307750424</v>
      </c>
    </row>
    <row r="39" spans="1:18" x14ac:dyDescent="0.2">
      <c r="C39" s="16">
        <v>2448773.2148535098</v>
      </c>
      <c r="D39" s="29">
        <v>2.9382757275464401E-9</v>
      </c>
      <c r="E39" s="17">
        <v>6.2362845501702603E-2</v>
      </c>
      <c r="F39" s="30">
        <v>2.58798362009754E-19</v>
      </c>
      <c r="G39" s="11">
        <v>2454916.8279260001</v>
      </c>
      <c r="H39" s="11">
        <v>1.7E-5</v>
      </c>
      <c r="I39" s="12">
        <f t="shared" si="0"/>
        <v>98513.995361590569</v>
      </c>
      <c r="J39" s="12">
        <f t="shared" si="1"/>
        <v>98514</v>
      </c>
      <c r="K39" s="18">
        <f t="shared" si="2"/>
        <v>6.2362842565425416E-2</v>
      </c>
      <c r="L39" s="19">
        <f t="shared" si="3"/>
        <v>1.7253447960972504E-10</v>
      </c>
      <c r="M39" s="20">
        <f t="shared" si="4"/>
        <v>2454916.8282152647</v>
      </c>
      <c r="N39" s="20">
        <f t="shared" si="5"/>
        <v>2454916.8279260001</v>
      </c>
      <c r="O39" s="20">
        <f t="shared" si="6"/>
        <v>-2.8926441076775056E-4</v>
      </c>
      <c r="P39" s="21">
        <f t="shared" si="7"/>
        <v>1.6997061698777191E-5</v>
      </c>
      <c r="Q39" s="22">
        <f t="shared" si="9"/>
        <v>-24.992445090333646</v>
      </c>
      <c r="R39" s="22">
        <f t="shared" si="8"/>
        <v>1.4685461307743493</v>
      </c>
    </row>
    <row r="40" spans="1:18" x14ac:dyDescent="0.2">
      <c r="C40" s="16">
        <v>2448773.2148535098</v>
      </c>
      <c r="D40" s="29">
        <v>2.9382757275464401E-9</v>
      </c>
      <c r="E40" s="17">
        <v>6.2362845501702603E-2</v>
      </c>
      <c r="F40" s="30">
        <v>2.58798362009754E-19</v>
      </c>
      <c r="G40" s="11">
        <v>2454919.6966030002</v>
      </c>
      <c r="H40" s="11">
        <v>1.7E-5</v>
      </c>
      <c r="I40" s="12">
        <f t="shared" si="0"/>
        <v>98559.995138813232</v>
      </c>
      <c r="J40" s="12">
        <f t="shared" si="1"/>
        <v>98560</v>
      </c>
      <c r="K40" s="18">
        <f t="shared" si="2"/>
        <v>6.2362842425835723E-2</v>
      </c>
      <c r="L40" s="19">
        <f t="shared" si="3"/>
        <v>1.7245395418295915E-10</v>
      </c>
      <c r="M40" s="20">
        <f t="shared" si="4"/>
        <v>2454919.6969061578</v>
      </c>
      <c r="N40" s="20">
        <f t="shared" si="5"/>
        <v>2454919.6966030002</v>
      </c>
      <c r="O40" s="20">
        <f t="shared" si="6"/>
        <v>-3.0315743975606324E-4</v>
      </c>
      <c r="P40" s="21">
        <f t="shared" si="7"/>
        <v>1.6997061698765285E-5</v>
      </c>
      <c r="Q40" s="22">
        <f t="shared" si="9"/>
        <v>-26.192802794923864</v>
      </c>
      <c r="R40" s="22">
        <f t="shared" si="8"/>
        <v>1.4685461307733207</v>
      </c>
    </row>
    <row r="41" spans="1:18" x14ac:dyDescent="0.2">
      <c r="C41" s="16">
        <v>2448773.2148535098</v>
      </c>
      <c r="D41" s="29">
        <v>2.9382757275464401E-9</v>
      </c>
      <c r="E41" s="17">
        <v>6.2362845501702603E-2</v>
      </c>
      <c r="F41" s="30">
        <v>2.58798362009754E-19</v>
      </c>
      <c r="G41" s="11">
        <v>2454920.756784</v>
      </c>
      <c r="H41" s="11">
        <v>1.5999999999999999E-5</v>
      </c>
      <c r="I41" s="12">
        <f t="shared" si="0"/>
        <v>98576.995341277943</v>
      </c>
      <c r="J41" s="12">
        <f t="shared" si="1"/>
        <v>98577</v>
      </c>
      <c r="K41" s="18">
        <f t="shared" si="2"/>
        <v>6.2362842554451577E-2</v>
      </c>
      <c r="L41" s="19">
        <f t="shared" si="3"/>
        <v>1.622798596454797E-10</v>
      </c>
      <c r="M41" s="20">
        <f t="shared" si="4"/>
        <v>2454920.7570745312</v>
      </c>
      <c r="N41" s="20">
        <f t="shared" si="5"/>
        <v>2454920.756784</v>
      </c>
      <c r="O41" s="20">
        <f t="shared" si="6"/>
        <v>-2.905311644455788E-4</v>
      </c>
      <c r="P41" s="21">
        <f t="shared" si="7"/>
        <v>1.5997061698760887E-5</v>
      </c>
      <c r="Q41" s="22">
        <f t="shared" si="9"/>
        <v>-25.101892608098009</v>
      </c>
      <c r="R41" s="22">
        <f t="shared" si="8"/>
        <v>1.3821461307729406</v>
      </c>
    </row>
    <row r="42" spans="1:18" x14ac:dyDescent="0.2">
      <c r="C42" s="16">
        <v>2448773.2148535098</v>
      </c>
      <c r="D42" s="29">
        <v>2.9382757275464401E-9</v>
      </c>
      <c r="E42" s="17">
        <v>6.2362845501702603E-2</v>
      </c>
      <c r="F42" s="30">
        <v>2.58798362009754E-19</v>
      </c>
      <c r="G42" s="11">
        <v>2454922.6276679998</v>
      </c>
      <c r="H42" s="11">
        <v>1.5999999999999999E-5</v>
      </c>
      <c r="I42" s="12">
        <f t="shared" si="0"/>
        <v>98606.995319386813</v>
      </c>
      <c r="J42" s="12">
        <f t="shared" si="1"/>
        <v>98607</v>
      </c>
      <c r="K42" s="18">
        <f t="shared" si="2"/>
        <v>6.2362842541503455E-2</v>
      </c>
      <c r="L42" s="19">
        <f t="shared" si="3"/>
        <v>1.6223048793972489E-10</v>
      </c>
      <c r="M42" s="20">
        <f t="shared" si="4"/>
        <v>2454922.6279598963</v>
      </c>
      <c r="N42" s="20">
        <f t="shared" si="5"/>
        <v>2454922.6276679998</v>
      </c>
      <c r="O42" s="20">
        <f t="shared" si="6"/>
        <v>-2.9189635741693615E-4</v>
      </c>
      <c r="P42" s="21">
        <f t="shared" si="7"/>
        <v>1.5997061698753121E-5</v>
      </c>
      <c r="Q42" s="22">
        <f t="shared" si="9"/>
        <v>-25.219845280823282</v>
      </c>
      <c r="R42" s="22">
        <f t="shared" si="8"/>
        <v>1.3821461307722696</v>
      </c>
    </row>
    <row r="43" spans="1:18" x14ac:dyDescent="0.2">
      <c r="C43" s="16">
        <v>2448773.2148535098</v>
      </c>
      <c r="D43" s="29">
        <v>2.9382757275464401E-9</v>
      </c>
      <c r="E43" s="17">
        <v>6.2362845501702603E-2</v>
      </c>
      <c r="F43" s="30">
        <v>2.58798362009754E-19</v>
      </c>
      <c r="G43" s="11">
        <v>2454922.6900169998</v>
      </c>
      <c r="H43" s="11">
        <v>1.0000000000000001E-5</v>
      </c>
      <c r="I43" s="12">
        <f t="shared" si="0"/>
        <v>98607.995097371808</v>
      </c>
      <c r="J43" s="12">
        <f t="shared" si="1"/>
        <v>98608</v>
      </c>
      <c r="K43" s="18">
        <f t="shared" si="2"/>
        <v>6.2362842401124108E-2</v>
      </c>
      <c r="L43" s="19">
        <f t="shared" si="3"/>
        <v>1.0138185263135298E-10</v>
      </c>
      <c r="M43" s="20">
        <f t="shared" si="4"/>
        <v>2454922.6903227419</v>
      </c>
      <c r="N43" s="20">
        <f t="shared" si="5"/>
        <v>2454922.6900169998</v>
      </c>
      <c r="O43" s="20">
        <f t="shared" si="6"/>
        <v>-3.0574184426856998E-4</v>
      </c>
      <c r="P43" s="21">
        <f t="shared" si="7"/>
        <v>9.9970616987528668E-6</v>
      </c>
      <c r="Q43" s="22">
        <f t="shared" si="9"/>
        <v>-26.416095344804447</v>
      </c>
      <c r="R43" s="22">
        <f t="shared" si="8"/>
        <v>0.8637461307722476</v>
      </c>
    </row>
    <row r="44" spans="1:18" x14ac:dyDescent="0.2">
      <c r="C44" s="16">
        <v>2448773.2148535098</v>
      </c>
      <c r="D44" s="29">
        <v>2.9382757275464401E-9</v>
      </c>
      <c r="E44" s="17">
        <v>6.2362845501702603E-2</v>
      </c>
      <c r="F44" s="30">
        <v>2.58798362009754E-19</v>
      </c>
      <c r="G44" s="11">
        <v>2454922.7523650001</v>
      </c>
      <c r="H44" s="11">
        <v>1.0000000000000001E-5</v>
      </c>
      <c r="I44" s="12">
        <f t="shared" si="0"/>
        <v>98608.994859325234</v>
      </c>
      <c r="J44" s="12">
        <f t="shared" si="1"/>
        <v>98609</v>
      </c>
      <c r="K44" s="18">
        <f t="shared" si="2"/>
        <v>6.236284225060882E-2</v>
      </c>
      <c r="L44" s="19">
        <f t="shared" si="3"/>
        <v>1.0138082451168205E-10</v>
      </c>
      <c r="M44" s="20">
        <f t="shared" si="4"/>
        <v>2454922.7526855874</v>
      </c>
      <c r="N44" s="20">
        <f t="shared" si="5"/>
        <v>2454922.7523650001</v>
      </c>
      <c r="O44" s="20">
        <f t="shared" si="6"/>
        <v>-3.2058710685517466E-4</v>
      </c>
      <c r="P44" s="21">
        <f t="shared" si="7"/>
        <v>9.9970616987526076E-6</v>
      </c>
      <c r="Q44" s="22">
        <f t="shared" si="9"/>
        <v>-27.698726032287091</v>
      </c>
      <c r="R44" s="22">
        <f t="shared" si="8"/>
        <v>0.8637461307722254</v>
      </c>
    </row>
    <row r="45" spans="1:18" x14ac:dyDescent="0.2">
      <c r="C45" s="16">
        <v>2448773.2148535098</v>
      </c>
      <c r="D45" s="29">
        <v>2.9382757275464401E-9</v>
      </c>
      <c r="E45" s="17">
        <v>6.2362845501702603E-2</v>
      </c>
      <c r="F45" s="30">
        <v>2.58798362009754E-19</v>
      </c>
      <c r="G45" s="11">
        <v>2454922.814727</v>
      </c>
      <c r="H45" s="11">
        <v>1.1E-5</v>
      </c>
      <c r="I45" s="12">
        <f t="shared" si="0"/>
        <v>98609.994845765526</v>
      </c>
      <c r="J45" s="12">
        <f t="shared" si="1"/>
        <v>98610</v>
      </c>
      <c r="K45" s="18">
        <f t="shared" si="2"/>
        <v>6.2362842242066382E-2</v>
      </c>
      <c r="L45" s="19">
        <f t="shared" si="3"/>
        <v>1.1152075574761641E-10</v>
      </c>
      <c r="M45" s="20">
        <f t="shared" si="4"/>
        <v>2454922.8150484329</v>
      </c>
      <c r="N45" s="20">
        <f t="shared" si="5"/>
        <v>2454922.814727</v>
      </c>
      <c r="O45" s="20">
        <f t="shared" si="6"/>
        <v>-3.2143272771976983E-4</v>
      </c>
      <c r="P45" s="21">
        <f t="shared" si="7"/>
        <v>1.0997061698752347E-5</v>
      </c>
      <c r="Q45" s="22">
        <f t="shared" si="9"/>
        <v>-27.771787674988111</v>
      </c>
      <c r="R45" s="22">
        <f t="shared" si="8"/>
        <v>0.95014613077220289</v>
      </c>
    </row>
    <row r="46" spans="1:18" x14ac:dyDescent="0.2">
      <c r="C46" s="16">
        <v>2448773.2148535098</v>
      </c>
      <c r="D46" s="29">
        <v>2.9382757275464401E-9</v>
      </c>
      <c r="E46" s="17">
        <v>6.2362845501702603E-2</v>
      </c>
      <c r="F46" s="30">
        <v>2.58798362009754E-19</v>
      </c>
      <c r="G46" s="11">
        <v>2454937.781831</v>
      </c>
      <c r="H46" s="11">
        <v>1.5999999999999999E-5</v>
      </c>
      <c r="I46" s="12">
        <f t="shared" si="0"/>
        <v>98849.995183781386</v>
      </c>
      <c r="J46" s="12">
        <f t="shared" si="1"/>
        <v>98850</v>
      </c>
      <c r="K46" s="18">
        <f t="shared" si="2"/>
        <v>6.2362842463229186E-2</v>
      </c>
      <c r="L46" s="19">
        <f t="shared" si="3"/>
        <v>1.6183168158090494E-10</v>
      </c>
      <c r="M46" s="20">
        <f t="shared" si="4"/>
        <v>2454937.7821313529</v>
      </c>
      <c r="N46" s="20">
        <f t="shared" si="5"/>
        <v>2454937.781831</v>
      </c>
      <c r="O46" s="20">
        <f t="shared" si="6"/>
        <v>-3.0035309730169768E-4</v>
      </c>
      <c r="P46" s="21">
        <f t="shared" si="7"/>
        <v>1.5997061698690234E-5</v>
      </c>
      <c r="Q46" s="22">
        <f t="shared" si="9"/>
        <v>-25.95050760686668</v>
      </c>
      <c r="R46" s="22">
        <f t="shared" si="8"/>
        <v>1.3821461307668363</v>
      </c>
    </row>
    <row r="47" spans="1:18" x14ac:dyDescent="0.2">
      <c r="C47" s="16">
        <v>2448773.2148535098</v>
      </c>
      <c r="D47" s="29">
        <v>2.9382757275464401E-9</v>
      </c>
      <c r="E47" s="17">
        <v>6.2362845501702603E-2</v>
      </c>
      <c r="F47" s="30">
        <v>2.58798362009754E-19</v>
      </c>
      <c r="G47" s="11">
        <v>2454937.8441949999</v>
      </c>
      <c r="H47" s="11">
        <v>1.2E-5</v>
      </c>
      <c r="I47" s="12">
        <f t="shared" si="0"/>
        <v>98850.995202292324</v>
      </c>
      <c r="J47" s="12">
        <f t="shared" si="1"/>
        <v>98851</v>
      </c>
      <c r="K47" s="18">
        <f t="shared" si="2"/>
        <v>6.2362842474938049E-2</v>
      </c>
      <c r="L47" s="19">
        <f t="shared" si="3"/>
        <v>1.2136510226778136E-10</v>
      </c>
      <c r="M47" s="20">
        <f t="shared" si="4"/>
        <v>2454937.8444941984</v>
      </c>
      <c r="N47" s="20">
        <f t="shared" si="5"/>
        <v>2454937.8441949999</v>
      </c>
      <c r="O47" s="20">
        <f t="shared" si="6"/>
        <v>-2.9919870295417456E-4</v>
      </c>
      <c r="P47" s="21">
        <f t="shared" si="7"/>
        <v>1.1997061698689977E-5</v>
      </c>
      <c r="Q47" s="22">
        <f t="shared" si="9"/>
        <v>-25.850767935240683</v>
      </c>
      <c r="R47" s="22">
        <f t="shared" si="8"/>
        <v>1.0365461307668138</v>
      </c>
    </row>
    <row r="48" spans="1:18" x14ac:dyDescent="0.2">
      <c r="C48" s="16">
        <v>2448773.2148535098</v>
      </c>
      <c r="D48" s="29">
        <v>2.9382757275464401E-9</v>
      </c>
      <c r="E48" s="17">
        <v>6.2362845501702603E-2</v>
      </c>
      <c r="F48" s="30">
        <v>2.58798362009754E-19</v>
      </c>
      <c r="G48" s="11">
        <v>2454938.7172849998</v>
      </c>
      <c r="H48" s="11">
        <v>1.5E-5</v>
      </c>
      <c r="I48" s="12">
        <f t="shared" si="0"/>
        <v>98864.995365255818</v>
      </c>
      <c r="J48" s="12">
        <f t="shared" si="1"/>
        <v>98865</v>
      </c>
      <c r="K48" s="18">
        <f t="shared" si="2"/>
        <v>6.2362842578162068E-2</v>
      </c>
      <c r="L48" s="19">
        <f t="shared" si="3"/>
        <v>1.516923251329839E-10</v>
      </c>
      <c r="M48" s="20">
        <f t="shared" si="4"/>
        <v>2454938.7175740357</v>
      </c>
      <c r="N48" s="20">
        <f t="shared" si="5"/>
        <v>2454938.7172849998</v>
      </c>
      <c r="O48" s="20">
        <f t="shared" si="6"/>
        <v>-2.8903583495921981E-4</v>
      </c>
      <c r="P48" s="21">
        <f t="shared" si="7"/>
        <v>1.4997061698686352E-5</v>
      </c>
      <c r="Q48" s="22">
        <f t="shared" si="9"/>
        <v>-24.972696140476593</v>
      </c>
      <c r="R48" s="22">
        <f t="shared" si="8"/>
        <v>1.2957461307665008</v>
      </c>
    </row>
    <row r="49" spans="3:18" x14ac:dyDescent="0.2">
      <c r="C49" s="16">
        <v>2448773.2148535098</v>
      </c>
      <c r="D49" s="29">
        <v>2.9382757275464401E-9</v>
      </c>
      <c r="E49" s="17">
        <v>6.2362845501702603E-2</v>
      </c>
      <c r="F49" s="30">
        <v>2.58798362009754E-19</v>
      </c>
      <c r="G49" s="11">
        <v>2454938.7796109999</v>
      </c>
      <c r="H49" s="11">
        <v>1.0000000000000001E-5</v>
      </c>
      <c r="I49" s="12">
        <f t="shared" si="0"/>
        <v>98865.994774432402</v>
      </c>
      <c r="J49" s="12">
        <f t="shared" si="1"/>
        <v>98866</v>
      </c>
      <c r="K49" s="18">
        <f t="shared" si="2"/>
        <v>6.2362842205511144E-2</v>
      </c>
      <c r="L49" s="19">
        <f t="shared" si="3"/>
        <v>1.0111728728048525E-10</v>
      </c>
      <c r="M49" s="20">
        <f t="shared" si="4"/>
        <v>2454938.7799368813</v>
      </c>
      <c r="N49" s="20">
        <f t="shared" si="5"/>
        <v>2454938.7796109999</v>
      </c>
      <c r="O49" s="20">
        <f t="shared" si="6"/>
        <v>-3.2588126475269208E-4</v>
      </c>
      <c r="P49" s="21">
        <f t="shared" si="7"/>
        <v>9.9970616986860968E-6</v>
      </c>
      <c r="Q49" s="22">
        <f t="shared" si="9"/>
        <v>-28.156141274632596</v>
      </c>
      <c r="R49" s="22">
        <f t="shared" si="8"/>
        <v>0.86374613076647866</v>
      </c>
    </row>
    <row r="50" spans="3:18" x14ac:dyDescent="0.2">
      <c r="C50" s="16">
        <v>2448773.2148535098</v>
      </c>
      <c r="D50" s="29">
        <v>2.9382757275464401E-9</v>
      </c>
      <c r="E50" s="17">
        <v>6.2362845501702603E-2</v>
      </c>
      <c r="F50" s="30">
        <v>2.58798362009754E-19</v>
      </c>
      <c r="G50" s="11">
        <v>2454940.6505069998</v>
      </c>
      <c r="H50" s="11">
        <v>2.6999999999999999E-5</v>
      </c>
      <c r="I50" s="12">
        <f t="shared" si="0"/>
        <v>98895.994944965001</v>
      </c>
      <c r="J50" s="12">
        <f t="shared" si="1"/>
        <v>98896</v>
      </c>
      <c r="K50" s="18">
        <f t="shared" si="2"/>
        <v>6.2362842314047227E-2</v>
      </c>
      <c r="L50" s="19">
        <f t="shared" si="3"/>
        <v>2.7298436462822008E-10</v>
      </c>
      <c r="M50" s="20">
        <f t="shared" si="4"/>
        <v>2454940.650822246</v>
      </c>
      <c r="N50" s="20">
        <f t="shared" si="5"/>
        <v>2454940.6505069998</v>
      </c>
      <c r="O50" s="20">
        <f t="shared" si="6"/>
        <v>-3.1524636604207679E-4</v>
      </c>
      <c r="P50" s="21">
        <f t="shared" si="7"/>
        <v>2.6997061698678331E-5</v>
      </c>
      <c r="Q50" s="22">
        <f t="shared" si="9"/>
        <v>-27.237286026035434</v>
      </c>
      <c r="R50" s="22">
        <f t="shared" si="8"/>
        <v>2.3325461307658082</v>
      </c>
    </row>
    <row r="51" spans="3:18" x14ac:dyDescent="0.2">
      <c r="C51" s="16">
        <v>2448773.2148535098</v>
      </c>
      <c r="D51" s="29">
        <v>2.9382757275464401E-9</v>
      </c>
      <c r="E51" s="17">
        <v>6.2362845501702603E-2</v>
      </c>
      <c r="F51" s="30">
        <v>2.58798362009754E-19</v>
      </c>
      <c r="G51" s="11">
        <v>2454940.7128690002</v>
      </c>
      <c r="H51" s="11">
        <v>1.1E-5</v>
      </c>
      <c r="I51" s="12">
        <f t="shared" si="0"/>
        <v>98896.994931412773</v>
      </c>
      <c r="J51" s="12">
        <f t="shared" si="1"/>
        <v>98897</v>
      </c>
      <c r="K51" s="18">
        <f t="shared" si="2"/>
        <v>6.2362842305533642E-2</v>
      </c>
      <c r="L51" s="19">
        <f t="shared" si="3"/>
        <v>1.1119712149279001E-10</v>
      </c>
      <c r="M51" s="20">
        <f t="shared" si="4"/>
        <v>2454940.7131850915</v>
      </c>
      <c r="N51" s="20">
        <f t="shared" si="5"/>
        <v>2454940.7128690002</v>
      </c>
      <c r="O51" s="20">
        <f t="shared" si="6"/>
        <v>-3.1609152177943661E-4</v>
      </c>
      <c r="P51" s="21">
        <f t="shared" si="7"/>
        <v>1.0997061698678073E-5</v>
      </c>
      <c r="Q51" s="22">
        <f t="shared" si="9"/>
        <v>-27.310307481743322</v>
      </c>
      <c r="R51" s="22">
        <f t="shared" si="8"/>
        <v>0.95014613076578558</v>
      </c>
    </row>
    <row r="52" spans="3:18" x14ac:dyDescent="0.2">
      <c r="C52" s="16">
        <v>2448773.2148535098</v>
      </c>
      <c r="D52" s="29">
        <v>2.9382757275464401E-9</v>
      </c>
      <c r="E52" s="17">
        <v>6.2362845501702603E-2</v>
      </c>
      <c r="F52" s="30">
        <v>2.58798362009754E-19</v>
      </c>
      <c r="G52" s="11">
        <v>2454940.7752430001</v>
      </c>
      <c r="H52" s="11">
        <v>2.8E-5</v>
      </c>
      <c r="I52" s="12">
        <f t="shared" si="0"/>
        <v>98897.99511027681</v>
      </c>
      <c r="J52" s="12">
        <f t="shared" si="1"/>
        <v>98898</v>
      </c>
      <c r="K52" s="18">
        <f t="shared" si="2"/>
        <v>6.2362842418353583E-2</v>
      </c>
      <c r="L52" s="19">
        <f t="shared" si="3"/>
        <v>2.8309027204061209E-10</v>
      </c>
      <c r="M52" s="20">
        <f t="shared" si="4"/>
        <v>2454940.775547937</v>
      </c>
      <c r="N52" s="20">
        <f t="shared" si="5"/>
        <v>2454940.7752430001</v>
      </c>
      <c r="O52" s="20">
        <f t="shared" si="6"/>
        <v>-3.0493705143430638E-4</v>
      </c>
      <c r="P52" s="21">
        <f t="shared" si="7"/>
        <v>2.7997061698677817E-5</v>
      </c>
      <c r="Q52" s="22">
        <f t="shared" si="9"/>
        <v>-26.346561243924072</v>
      </c>
      <c r="R52" s="22">
        <f t="shared" si="8"/>
        <v>2.4189461307657636</v>
      </c>
    </row>
    <row r="53" spans="3:18" x14ac:dyDescent="0.2">
      <c r="C53" s="16">
        <v>2448773.2148535098</v>
      </c>
      <c r="D53" s="29">
        <v>2.9382757275464401E-9</v>
      </c>
      <c r="E53" s="17">
        <v>6.2362845501702603E-2</v>
      </c>
      <c r="F53" s="30">
        <v>2.58798362009754E-19</v>
      </c>
      <c r="G53" s="11">
        <v>2454940.8376369998</v>
      </c>
      <c r="H53" s="11">
        <v>2.4000000000000001E-5</v>
      </c>
      <c r="I53" s="12">
        <f t="shared" si="0"/>
        <v>98898.995609839607</v>
      </c>
      <c r="J53" s="12">
        <f t="shared" si="1"/>
        <v>98899</v>
      </c>
      <c r="K53" s="18">
        <f t="shared" si="2"/>
        <v>6.2362842733394583E-2</v>
      </c>
      <c r="L53" s="19">
        <f t="shared" si="3"/>
        <v>2.4264210683902218E-10</v>
      </c>
      <c r="M53" s="20">
        <f t="shared" si="4"/>
        <v>2454940.8379107825</v>
      </c>
      <c r="N53" s="20">
        <f t="shared" si="5"/>
        <v>2454940.8376369998</v>
      </c>
      <c r="O53" s="20">
        <f t="shared" si="6"/>
        <v>-2.7378289490141011E-4</v>
      </c>
      <c r="P53" s="21">
        <f t="shared" si="7"/>
        <v>2.3997061698677557E-5</v>
      </c>
      <c r="Q53" s="22">
        <f t="shared" si="9"/>
        <v>-23.654842119481835</v>
      </c>
      <c r="R53" s="22">
        <f t="shared" si="8"/>
        <v>2.0733461307657408</v>
      </c>
    </row>
    <row r="54" spans="3:18" x14ac:dyDescent="0.2">
      <c r="C54" s="16">
        <v>2448773.2148535098</v>
      </c>
      <c r="D54" s="29">
        <v>2.9382757275464401E-9</v>
      </c>
      <c r="E54" s="17">
        <v>6.2362845501702603E-2</v>
      </c>
      <c r="F54" s="30">
        <v>2.58798362009754E-19</v>
      </c>
      <c r="G54" s="11">
        <v>2454941.7730450002</v>
      </c>
      <c r="H54" s="11">
        <v>1.4E-5</v>
      </c>
      <c r="I54" s="12">
        <f t="shared" si="0"/>
        <v>98913.995053704668</v>
      </c>
      <c r="J54" s="12">
        <f t="shared" si="1"/>
        <v>98914</v>
      </c>
      <c r="K54" s="18">
        <f t="shared" si="2"/>
        <v>6.2362842383184985E-2</v>
      </c>
      <c r="L54" s="19">
        <f t="shared" si="3"/>
        <v>1.4150738747065585E-10</v>
      </c>
      <c r="M54" s="20">
        <f t="shared" si="4"/>
        <v>2454941.7733534654</v>
      </c>
      <c r="N54" s="20">
        <f t="shared" si="5"/>
        <v>2454941.7730450002</v>
      </c>
      <c r="O54" s="20">
        <f t="shared" si="6"/>
        <v>-3.0846505164218441E-4</v>
      </c>
      <c r="P54" s="21">
        <f t="shared" si="7"/>
        <v>1.3997061698673672E-5</v>
      </c>
      <c r="Q54" s="22">
        <f t="shared" si="9"/>
        <v>-26.651380461884735</v>
      </c>
      <c r="R54" s="22">
        <f t="shared" si="8"/>
        <v>1.2093461307654052</v>
      </c>
    </row>
    <row r="55" spans="3:18" x14ac:dyDescent="0.2">
      <c r="C55" s="16">
        <v>2448773.2148535098</v>
      </c>
      <c r="D55" s="29">
        <v>2.9382757275464401E-9</v>
      </c>
      <c r="E55" s="17">
        <v>6.2362845501702603E-2</v>
      </c>
      <c r="F55" s="30">
        <v>2.58798362009754E-19</v>
      </c>
      <c r="G55" s="11">
        <v>2454941.8354079998</v>
      </c>
      <c r="H55" s="11">
        <v>2.5000000000000001E-5</v>
      </c>
      <c r="I55" s="12">
        <f t="shared" si="0"/>
        <v>98914.995056176544</v>
      </c>
      <c r="J55" s="12">
        <f t="shared" si="1"/>
        <v>98915</v>
      </c>
      <c r="K55" s="18">
        <f t="shared" si="2"/>
        <v>6.2362842384774957E-2</v>
      </c>
      <c r="L55" s="19">
        <f t="shared" si="3"/>
        <v>2.5271254839278625E-10</v>
      </c>
      <c r="M55" s="20">
        <f t="shared" si="4"/>
        <v>2454941.8357163109</v>
      </c>
      <c r="N55" s="20">
        <f t="shared" si="5"/>
        <v>2454941.8354079998</v>
      </c>
      <c r="O55" s="20">
        <f t="shared" si="6"/>
        <v>-3.0831089815754054E-4</v>
      </c>
      <c r="P55" s="21">
        <f t="shared" si="7"/>
        <v>2.4997061698673414E-5</v>
      </c>
      <c r="Q55" s="22">
        <f t="shared" si="9"/>
        <v>-26.638061600811504</v>
      </c>
      <c r="R55" s="22">
        <f t="shared" si="8"/>
        <v>2.1597461307653831</v>
      </c>
    </row>
    <row r="56" spans="3:18" x14ac:dyDescent="0.2">
      <c r="C56" s="16">
        <v>2448773.2148535098</v>
      </c>
      <c r="D56" s="29">
        <v>2.9382757275464401E-9</v>
      </c>
      <c r="E56" s="17">
        <v>6.2362845501702603E-2</v>
      </c>
      <c r="F56" s="30">
        <v>2.58798362009754E-19</v>
      </c>
      <c r="G56" s="11">
        <v>2454942.6461220002</v>
      </c>
      <c r="H56" s="11">
        <v>1.1E-5</v>
      </c>
      <c r="I56" s="12">
        <f t="shared" si="0"/>
        <v>98927.995008212863</v>
      </c>
      <c r="J56" s="12">
        <f t="shared" si="1"/>
        <v>98928</v>
      </c>
      <c r="K56" s="18">
        <f t="shared" si="2"/>
        <v>6.2362842354948905E-2</v>
      </c>
      <c r="L56" s="19">
        <f t="shared" si="3"/>
        <v>1.1116227685056257E-10</v>
      </c>
      <c r="M56" s="20">
        <f t="shared" si="4"/>
        <v>2454942.6464333022</v>
      </c>
      <c r="N56" s="20">
        <f t="shared" si="5"/>
        <v>2454942.6461220002</v>
      </c>
      <c r="O56" s="20">
        <f t="shared" si="6"/>
        <v>-3.1130204982499077E-4</v>
      </c>
      <c r="P56" s="21">
        <f t="shared" si="7"/>
        <v>1.099706169867005E-5</v>
      </c>
      <c r="Q56" s="22">
        <f t="shared" si="9"/>
        <v>-26.896497104879202</v>
      </c>
      <c r="R56" s="22">
        <f t="shared" si="8"/>
        <v>0.95014613076509236</v>
      </c>
    </row>
    <row r="57" spans="3:18" x14ac:dyDescent="0.2">
      <c r="C57" s="16">
        <v>2448773.2148535098</v>
      </c>
      <c r="D57" s="29">
        <v>2.9382757275464401E-9</v>
      </c>
      <c r="E57" s="17">
        <v>6.2362845501702603E-2</v>
      </c>
      <c r="F57" s="30">
        <v>2.58798362009754E-19</v>
      </c>
      <c r="G57" s="11">
        <v>2454942.770852</v>
      </c>
      <c r="H57" s="11">
        <v>1.2E-5</v>
      </c>
      <c r="I57" s="12">
        <f t="shared" si="0"/>
        <v>98929.995077305342</v>
      </c>
      <c r="J57" s="12">
        <f t="shared" si="1"/>
        <v>98930</v>
      </c>
      <c r="K57" s="18">
        <f t="shared" si="2"/>
        <v>6.2362842398566584E-2</v>
      </c>
      <c r="L57" s="19">
        <f t="shared" si="3"/>
        <v>1.2126818684193323E-10</v>
      </c>
      <c r="M57" s="20">
        <f t="shared" si="4"/>
        <v>2454942.7711589932</v>
      </c>
      <c r="N57" s="20">
        <f t="shared" si="5"/>
        <v>2454942.770852</v>
      </c>
      <c r="O57" s="20">
        <f t="shared" si="6"/>
        <v>-3.0699324635750924E-4</v>
      </c>
      <c r="P57" s="21">
        <f t="shared" si="7"/>
        <v>1.1997061698669532E-5</v>
      </c>
      <c r="Q57" s="22">
        <f t="shared" si="9"/>
        <v>-26.524216485288797</v>
      </c>
      <c r="R57" s="22">
        <f t="shared" si="8"/>
        <v>1.0365461307650476</v>
      </c>
    </row>
    <row r="58" spans="3:18" x14ac:dyDescent="0.2">
      <c r="C58" s="16">
        <v>2448773.2148535098</v>
      </c>
      <c r="D58" s="29">
        <v>2.9382757275464401E-9</v>
      </c>
      <c r="E58" s="17">
        <v>6.2362845501702603E-2</v>
      </c>
      <c r="F58" s="30">
        <v>2.58798362009754E-19</v>
      </c>
      <c r="G58" s="11">
        <v>2454942.8332210002</v>
      </c>
      <c r="H58" s="11">
        <v>1.2E-5</v>
      </c>
      <c r="I58" s="12">
        <f t="shared" si="0"/>
        <v>98930.995175996548</v>
      </c>
      <c r="J58" s="12">
        <f t="shared" si="1"/>
        <v>98931</v>
      </c>
      <c r="K58" s="18">
        <f t="shared" si="2"/>
        <v>6.2362842460809642E-2</v>
      </c>
      <c r="L58" s="19">
        <f t="shared" si="3"/>
        <v>1.2126696105641766E-10</v>
      </c>
      <c r="M58" s="20">
        <f t="shared" si="4"/>
        <v>2454942.8335218388</v>
      </c>
      <c r="N58" s="20">
        <f t="shared" si="5"/>
        <v>2454942.8332210002</v>
      </c>
      <c r="O58" s="20">
        <f t="shared" si="6"/>
        <v>-3.0083858152945425E-4</v>
      </c>
      <c r="P58" s="21">
        <f t="shared" si="7"/>
        <v>1.1997061698669274E-5</v>
      </c>
      <c r="Q58" s="22">
        <f t="shared" si="9"/>
        <v>-25.992453444144846</v>
      </c>
      <c r="R58" s="22">
        <f t="shared" si="8"/>
        <v>1.0365461307650254</v>
      </c>
    </row>
    <row r="59" spans="3:18" x14ac:dyDescent="0.2">
      <c r="C59" s="16">
        <v>2448773.2148535098</v>
      </c>
      <c r="D59" s="29">
        <v>2.9382757275464401E-9</v>
      </c>
      <c r="E59" s="17">
        <v>6.2362845501702603E-2</v>
      </c>
      <c r="F59" s="30">
        <v>2.58798362009754E-19</v>
      </c>
      <c r="G59" s="11">
        <v>2454942.8955910001</v>
      </c>
      <c r="H59" s="11">
        <v>3.1999999999999999E-5</v>
      </c>
      <c r="I59" s="12">
        <f t="shared" si="0"/>
        <v>98931.995290719351</v>
      </c>
      <c r="J59" s="12">
        <f t="shared" si="1"/>
        <v>98932</v>
      </c>
      <c r="K59" s="18">
        <f t="shared" si="2"/>
        <v>6.2362842533157117E-2</v>
      </c>
      <c r="L59" s="19">
        <f t="shared" si="3"/>
        <v>3.2342479404310492E-10</v>
      </c>
      <c r="M59" s="20">
        <f t="shared" si="4"/>
        <v>2454942.8958846843</v>
      </c>
      <c r="N59" s="20">
        <f t="shared" si="5"/>
        <v>2454942.8955910001</v>
      </c>
      <c r="O59" s="20">
        <f t="shared" si="6"/>
        <v>-2.936841420026759E-4</v>
      </c>
      <c r="P59" s="21">
        <f t="shared" si="7"/>
        <v>3.199706169866902E-5</v>
      </c>
      <c r="Q59" s="22">
        <f t="shared" si="9"/>
        <v>-25.374309869031197</v>
      </c>
      <c r="R59" s="22">
        <f t="shared" si="8"/>
        <v>2.7645461307650034</v>
      </c>
    </row>
    <row r="60" spans="3:18" x14ac:dyDescent="0.2">
      <c r="C60" s="16">
        <v>2448773.2148535098</v>
      </c>
      <c r="D60" s="29">
        <v>2.9382757275464401E-9</v>
      </c>
      <c r="E60" s="17">
        <v>6.2362845501702603E-2</v>
      </c>
      <c r="F60" s="30">
        <v>2.58798362009754E-19</v>
      </c>
      <c r="G60" s="11">
        <v>2454943.7063040002</v>
      </c>
      <c r="H60" s="11">
        <v>1.0000000000000001E-5</v>
      </c>
      <c r="I60" s="12">
        <f t="shared" si="0"/>
        <v>98944.995226716623</v>
      </c>
      <c r="J60" s="12">
        <f t="shared" si="1"/>
        <v>98945</v>
      </c>
      <c r="K60" s="18">
        <f t="shared" si="2"/>
        <v>6.2362842493207643E-2</v>
      </c>
      <c r="L60" s="19">
        <f t="shared" si="3"/>
        <v>1.0103655287556173E-10</v>
      </c>
      <c r="M60" s="20">
        <f t="shared" si="4"/>
        <v>2454943.7066016756</v>
      </c>
      <c r="N60" s="20">
        <f t="shared" si="5"/>
        <v>2454943.7063040002</v>
      </c>
      <c r="O60" s="20">
        <f t="shared" si="6"/>
        <v>-2.9767553382704232E-4</v>
      </c>
      <c r="P60" s="21">
        <f t="shared" si="7"/>
        <v>9.9970616986656512E-6</v>
      </c>
      <c r="Q60" s="22">
        <f t="shared" si="9"/>
        <v>-25.719166122656457</v>
      </c>
      <c r="R60" s="22">
        <f t="shared" si="8"/>
        <v>0.86374613076471218</v>
      </c>
    </row>
    <row r="61" spans="3:18" x14ac:dyDescent="0.2">
      <c r="C61" s="16">
        <v>2448773.2148535098</v>
      </c>
      <c r="D61" s="29">
        <v>2.9382757275464401E-9</v>
      </c>
      <c r="E61" s="17">
        <v>6.2362845501702603E-2</v>
      </c>
      <c r="F61" s="30">
        <v>2.58798362009754E-19</v>
      </c>
      <c r="G61" s="11">
        <v>2454943.7686529998</v>
      </c>
      <c r="H61" s="11">
        <v>1.2E-5</v>
      </c>
      <c r="I61" s="12">
        <f t="shared" si="0"/>
        <v>98945.995004694152</v>
      </c>
      <c r="J61" s="12">
        <f t="shared" si="1"/>
        <v>98946</v>
      </c>
      <c r="K61" s="18">
        <f t="shared" si="2"/>
        <v>6.236284235330361E-2</v>
      </c>
      <c r="L61" s="19">
        <f t="shared" si="3"/>
        <v>1.2124857724690694E-10</v>
      </c>
      <c r="M61" s="20">
        <f t="shared" si="4"/>
        <v>2454943.7689645211</v>
      </c>
      <c r="N61" s="20">
        <f t="shared" si="5"/>
        <v>2454943.7686529998</v>
      </c>
      <c r="O61" s="20">
        <f t="shared" si="6"/>
        <v>-3.1152148675174518E-4</v>
      </c>
      <c r="P61" s="21">
        <f t="shared" si="7"/>
        <v>1.1997061698665391E-5</v>
      </c>
      <c r="Q61" s="22">
        <f t="shared" si="9"/>
        <v>-26.915456455350785</v>
      </c>
      <c r="R61" s="22">
        <f t="shared" si="8"/>
        <v>1.0365461307646897</v>
      </c>
    </row>
    <row r="62" spans="3:18" x14ac:dyDescent="0.2">
      <c r="C62" s="16">
        <v>2448773.2148535098</v>
      </c>
      <c r="D62" s="29">
        <v>2.9382757275464401E-9</v>
      </c>
      <c r="E62" s="17">
        <v>6.2362845501702603E-2</v>
      </c>
      <c r="F62" s="30">
        <v>2.58798362009754E-19</v>
      </c>
      <c r="G62" s="11">
        <v>2454943.8310079998</v>
      </c>
      <c r="H62" s="11">
        <v>1.7E-5</v>
      </c>
      <c r="I62" s="12">
        <f t="shared" si="0"/>
        <v>98946.994878891011</v>
      </c>
      <c r="J62" s="12">
        <f t="shared" si="1"/>
        <v>98947</v>
      </c>
      <c r="K62" s="18">
        <f t="shared" si="2"/>
        <v>6.2362842274046093E-2</v>
      </c>
      <c r="L62" s="19">
        <f t="shared" si="3"/>
        <v>1.7177945490285154E-10</v>
      </c>
      <c r="M62" s="20">
        <f t="shared" si="4"/>
        <v>2454943.8313273666</v>
      </c>
      <c r="N62" s="20">
        <f t="shared" si="5"/>
        <v>2454943.8310079998</v>
      </c>
      <c r="O62" s="20">
        <f t="shared" si="6"/>
        <v>-3.193669287067033E-4</v>
      </c>
      <c r="P62" s="21">
        <f t="shared" si="7"/>
        <v>1.6997061698665128E-5</v>
      </c>
      <c r="Q62" s="22">
        <f t="shared" si="9"/>
        <v>-27.593302640259164</v>
      </c>
      <c r="R62" s="22">
        <f t="shared" si="8"/>
        <v>1.4685461307646672</v>
      </c>
    </row>
    <row r="63" spans="3:18" x14ac:dyDescent="0.2">
      <c r="C63" s="16">
        <v>2448773.2148535098</v>
      </c>
      <c r="D63" s="29">
        <v>2.9382757275464401E-9</v>
      </c>
      <c r="E63" s="17">
        <v>6.2362845501702603E-2</v>
      </c>
      <c r="F63" s="30">
        <v>2.58798362009754E-19</v>
      </c>
      <c r="G63" s="11">
        <v>2454970.6470329999</v>
      </c>
      <c r="H63" s="11">
        <v>4.1E-5</v>
      </c>
      <c r="I63" s="12">
        <f t="shared" si="0"/>
        <v>99376.994901890823</v>
      </c>
      <c r="J63" s="12">
        <f t="shared" si="1"/>
        <v>99377</v>
      </c>
      <c r="K63" s="18">
        <f t="shared" si="2"/>
        <v>6.2362842302445279E-2</v>
      </c>
      <c r="L63" s="19">
        <f t="shared" si="3"/>
        <v>4.1254074609087071E-10</v>
      </c>
      <c r="M63" s="20">
        <f t="shared" si="4"/>
        <v>2454970.6473509325</v>
      </c>
      <c r="N63" s="20">
        <f t="shared" si="5"/>
        <v>2454970.6470329999</v>
      </c>
      <c r="O63" s="20">
        <f t="shared" si="6"/>
        <v>-3.1793259512071653E-4</v>
      </c>
      <c r="P63" s="21">
        <f t="shared" si="7"/>
        <v>4.0997061698553853E-5</v>
      </c>
      <c r="Q63" s="22">
        <f t="shared" si="9"/>
        <v>-27.469376218429908</v>
      </c>
      <c r="R63" s="22">
        <f t="shared" si="8"/>
        <v>3.5421461307550532</v>
      </c>
    </row>
    <row r="64" spans="3:18" x14ac:dyDescent="0.2">
      <c r="C64" s="16">
        <v>2448773.2148535098</v>
      </c>
      <c r="D64" s="29">
        <v>2.9382757275464401E-9</v>
      </c>
      <c r="E64" s="17">
        <v>6.2362845501702603E-2</v>
      </c>
      <c r="F64" s="30">
        <v>2.58798362009754E-19</v>
      </c>
      <c r="G64" s="11">
        <v>2454970.7094140002</v>
      </c>
      <c r="H64" s="11">
        <v>4.1999999999999998E-5</v>
      </c>
      <c r="I64" s="12">
        <f t="shared" si="0"/>
        <v>99377.995193005758</v>
      </c>
      <c r="J64" s="12">
        <f t="shared" si="1"/>
        <v>99378</v>
      </c>
      <c r="K64" s="18">
        <f t="shared" si="2"/>
        <v>6.2362842485161329E-2</v>
      </c>
      <c r="L64" s="19">
        <f t="shared" si="3"/>
        <v>4.2259918416825103E-10</v>
      </c>
      <c r="M64" s="20">
        <f t="shared" si="4"/>
        <v>2454970.709713778</v>
      </c>
      <c r="N64" s="20">
        <f t="shared" si="5"/>
        <v>2454970.7094140002</v>
      </c>
      <c r="O64" s="20">
        <f t="shared" si="6"/>
        <v>-2.9977783869923613E-4</v>
      </c>
      <c r="P64" s="21">
        <f t="shared" si="7"/>
        <v>4.1997061698553592E-5</v>
      </c>
      <c r="Q64" s="22">
        <f t="shared" si="9"/>
        <v>-25.900805263614004</v>
      </c>
      <c r="R64" s="22">
        <f t="shared" si="8"/>
        <v>3.62854613075503</v>
      </c>
    </row>
    <row r="65" spans="3:18" x14ac:dyDescent="0.2">
      <c r="C65" s="16">
        <v>2448773.2148535098</v>
      </c>
      <c r="D65" s="29">
        <v>2.9382757275464401E-9</v>
      </c>
      <c r="E65" s="17">
        <v>6.2362845501702603E-2</v>
      </c>
      <c r="F65" s="30">
        <v>2.58798362009754E-19</v>
      </c>
      <c r="G65" s="11">
        <v>2454993.6589259999</v>
      </c>
      <c r="H65" s="11">
        <v>1.5E-5</v>
      </c>
      <c r="I65" s="12">
        <f t="shared" si="0"/>
        <v>99745.994950154491</v>
      </c>
      <c r="J65" s="12">
        <f t="shared" si="1"/>
        <v>99746</v>
      </c>
      <c r="K65" s="18">
        <f t="shared" si="2"/>
        <v>6.2362842344455841E-2</v>
      </c>
      <c r="L65" s="19">
        <f t="shared" si="3"/>
        <v>1.5035251262479152E-10</v>
      </c>
      <c r="M65" s="20">
        <f t="shared" si="4"/>
        <v>2454993.6592409224</v>
      </c>
      <c r="N65" s="20">
        <f t="shared" si="5"/>
        <v>2454993.6589259999</v>
      </c>
      <c r="O65" s="20">
        <f t="shared" si="6"/>
        <v>-3.14922735586462E-4</v>
      </c>
      <c r="P65" s="21">
        <f t="shared" si="7"/>
        <v>1.4997061698458353E-5</v>
      </c>
      <c r="Q65" s="22">
        <f t="shared" si="9"/>
        <v>-27.209324354670315</v>
      </c>
      <c r="R65" s="22">
        <f t="shared" si="8"/>
        <v>1.2957461307468017</v>
      </c>
    </row>
    <row r="66" spans="3:18" x14ac:dyDescent="0.2">
      <c r="C66" s="16">
        <v>2448773.2148535098</v>
      </c>
      <c r="D66" s="29">
        <v>2.9382757275464401E-9</v>
      </c>
      <c r="E66" s="17">
        <v>6.2362845501702603E-2</v>
      </c>
      <c r="F66" s="30">
        <v>2.58798362009754E-19</v>
      </c>
      <c r="G66" s="11">
        <v>2454998.6479819999</v>
      </c>
      <c r="H66" s="11">
        <v>2.3E-5</v>
      </c>
      <c r="I66" s="12">
        <f t="shared" si="0"/>
        <v>99825.995404910587</v>
      </c>
      <c r="J66" s="12">
        <f t="shared" si="1"/>
        <v>99826</v>
      </c>
      <c r="K66" s="18">
        <f t="shared" si="2"/>
        <v>6.2362842631079204E-2</v>
      </c>
      <c r="L66" s="19">
        <f t="shared" si="3"/>
        <v>2.3037146358937004E-10</v>
      </c>
      <c r="M66" s="20">
        <f t="shared" si="4"/>
        <v>2454998.6482685627</v>
      </c>
      <c r="N66" s="20">
        <f t="shared" si="5"/>
        <v>2454998.6479819999</v>
      </c>
      <c r="O66" s="20">
        <f t="shared" si="6"/>
        <v>-2.8656285139959381E-4</v>
      </c>
      <c r="P66" s="21">
        <f t="shared" si="7"/>
        <v>2.2997061698437646E-5</v>
      </c>
      <c r="Q66" s="22">
        <f t="shared" si="9"/>
        <v>-24.759030360924903</v>
      </c>
      <c r="R66" s="22">
        <f t="shared" si="8"/>
        <v>1.9869461307450127</v>
      </c>
    </row>
    <row r="67" spans="3:18" x14ac:dyDescent="0.2">
      <c r="C67" s="16">
        <v>2448773.2148535098</v>
      </c>
      <c r="D67" s="29">
        <v>2.9382757275464401E-9</v>
      </c>
      <c r="E67" s="17">
        <v>6.2362845501702603E-2</v>
      </c>
      <c r="F67" s="30">
        <v>2.58798362009754E-19</v>
      </c>
      <c r="G67" s="11">
        <v>2455005.6326009999</v>
      </c>
      <c r="H67" s="11">
        <v>2.5999999999999998E-5</v>
      </c>
      <c r="I67" s="12">
        <f t="shared" ref="I67:I115" si="10">(G67-C67)/E67</f>
        <v>99937.995089078366</v>
      </c>
      <c r="J67" s="12">
        <f t="shared" ref="J67:J115" si="11">ROUND(I67,0)</f>
        <v>99938</v>
      </c>
      <c r="K67" s="18">
        <f t="shared" ref="K67:K115" si="12">(G67-C67)/J67</f>
        <v>6.236284243721215E-2</v>
      </c>
      <c r="L67" s="19">
        <f t="shared" ref="L67:L115" si="13">ABS((H67-D67)/J67)</f>
        <v>2.6013189902011698E-10</v>
      </c>
      <c r="M67" s="20">
        <f t="shared" ref="M67:M115" si="14">C67+(E67*J67)</f>
        <v>2455005.6329072588</v>
      </c>
      <c r="N67" s="20">
        <f t="shared" ref="N67:N115" si="15">C67+(K67*J67)</f>
        <v>2455005.6326009999</v>
      </c>
      <c r="O67" s="20">
        <f t="shared" ref="O67:O115" si="16">(K67-E67)*J67</f>
        <v>-3.0625904689832173E-4</v>
      </c>
      <c r="P67" s="21">
        <f t="shared" ref="P67:P115" si="17">ABS((L67-F67)*J67)</f>
        <v>2.5997061698408662E-5</v>
      </c>
      <c r="Q67" s="22">
        <f t="shared" si="9"/>
        <v>-26.460781652014997</v>
      </c>
      <c r="R67" s="22">
        <f t="shared" si="9"/>
        <v>2.2461461307425088</v>
      </c>
    </row>
    <row r="68" spans="3:18" x14ac:dyDescent="0.2">
      <c r="C68" s="16">
        <v>2448773.2148535098</v>
      </c>
      <c r="D68" s="29">
        <v>2.9382757275464401E-9</v>
      </c>
      <c r="E68" s="17">
        <v>6.2362845501702603E-2</v>
      </c>
      <c r="F68" s="30">
        <v>2.58798362009754E-19</v>
      </c>
      <c r="G68" s="11">
        <v>2455135.9709760002</v>
      </c>
      <c r="H68" s="11">
        <v>2.3E-5</v>
      </c>
      <c r="I68" s="12">
        <f t="shared" si="10"/>
        <v>102027.9955364878</v>
      </c>
      <c r="J68" s="12">
        <f t="shared" si="11"/>
        <v>102028</v>
      </c>
      <c r="K68" s="18">
        <f t="shared" si="12"/>
        <v>6.2362842773458181E-2</v>
      </c>
      <c r="L68" s="19">
        <f t="shared" si="13"/>
        <v>2.253995150769637E-10</v>
      </c>
      <c r="M68" s="20">
        <f t="shared" si="14"/>
        <v>2455135.9712543576</v>
      </c>
      <c r="N68" s="20">
        <f t="shared" si="15"/>
        <v>2455135.9709760002</v>
      </c>
      <c r="O68" s="20">
        <f t="shared" si="16"/>
        <v>-2.7835732189246398E-4</v>
      </c>
      <c r="P68" s="21">
        <f t="shared" si="17"/>
        <v>2.2997061697867772E-5</v>
      </c>
      <c r="Q68" s="22">
        <f t="shared" ref="Q68:R115" si="18">O68*24*60*60</f>
        <v>-24.050072611508888</v>
      </c>
      <c r="R68" s="22">
        <f t="shared" si="18"/>
        <v>1.9869461306957756</v>
      </c>
    </row>
    <row r="69" spans="3:18" x14ac:dyDescent="0.2">
      <c r="C69" s="16">
        <v>2448773.2148535098</v>
      </c>
      <c r="D69" s="29">
        <v>2.9382757275464401E-9</v>
      </c>
      <c r="E69" s="17">
        <v>6.2362845501702603E-2</v>
      </c>
      <c r="F69" s="30">
        <v>2.58798362009754E-19</v>
      </c>
      <c r="G69" s="11">
        <v>2455156.9249</v>
      </c>
      <c r="H69" s="11">
        <v>2.3E-5</v>
      </c>
      <c r="I69" s="12">
        <f t="shared" si="10"/>
        <v>102363.99566334579</v>
      </c>
      <c r="J69" s="12">
        <f t="shared" si="11"/>
        <v>102364</v>
      </c>
      <c r="K69" s="18">
        <f t="shared" si="12"/>
        <v>6.2362842859698613E-2</v>
      </c>
      <c r="L69" s="19">
        <f t="shared" si="13"/>
        <v>2.2465966281380614E-10</v>
      </c>
      <c r="M69" s="20">
        <f t="shared" si="14"/>
        <v>2455156.9251704463</v>
      </c>
      <c r="N69" s="20">
        <f t="shared" si="15"/>
        <v>2455156.9249</v>
      </c>
      <c r="O69" s="20">
        <f t="shared" si="16"/>
        <v>-2.7044609649201634E-4</v>
      </c>
      <c r="P69" s="21">
        <f t="shared" si="17"/>
        <v>2.2997061697780816E-5</v>
      </c>
      <c r="Q69" s="22">
        <f t="shared" si="18"/>
        <v>-23.366542736910212</v>
      </c>
      <c r="R69" s="22">
        <f t="shared" si="18"/>
        <v>1.9869461306882625</v>
      </c>
    </row>
    <row r="70" spans="3:18" x14ac:dyDescent="0.2">
      <c r="C70" s="16">
        <v>2448773.2148535098</v>
      </c>
      <c r="D70" s="29">
        <v>2.9382757275464401E-9</v>
      </c>
      <c r="E70" s="17">
        <v>6.2362845501702603E-2</v>
      </c>
      <c r="F70" s="30">
        <v>2.58798362009754E-19</v>
      </c>
      <c r="G70" s="11">
        <v>2455156.9872440002</v>
      </c>
      <c r="H70" s="11">
        <v>2.0000000000000002E-5</v>
      </c>
      <c r="I70" s="12">
        <f t="shared" si="10"/>
        <v>102364.99536115797</v>
      </c>
      <c r="J70" s="12">
        <f t="shared" si="11"/>
        <v>102365</v>
      </c>
      <c r="K70" s="18">
        <f t="shared" si="12"/>
        <v>6.2362842675625439E-2</v>
      </c>
      <c r="L70" s="19">
        <f t="shared" si="13"/>
        <v>1.9535057611754461E-10</v>
      </c>
      <c r="M70" s="20">
        <f t="shared" si="14"/>
        <v>2455156.9875332918</v>
      </c>
      <c r="N70" s="20">
        <f t="shared" si="15"/>
        <v>2455156.9872440002</v>
      </c>
      <c r="O70" s="20">
        <f t="shared" si="16"/>
        <v>-2.892913888880716E-4</v>
      </c>
      <c r="P70" s="21">
        <f t="shared" si="17"/>
        <v>1.999706169778056E-5</v>
      </c>
      <c r="Q70" s="22">
        <f t="shared" si="18"/>
        <v>-24.994775999929388</v>
      </c>
      <c r="R70" s="22">
        <f t="shared" si="18"/>
        <v>1.7277461306882405</v>
      </c>
    </row>
    <row r="71" spans="3:18" x14ac:dyDescent="0.2">
      <c r="C71" s="16">
        <v>2448773.2148535098</v>
      </c>
      <c r="D71" s="29">
        <v>2.9382757275464401E-9</v>
      </c>
      <c r="E71" s="17">
        <v>6.2362845501702603E-2</v>
      </c>
      <c r="F71" s="30">
        <v>2.58798362009754E-19</v>
      </c>
      <c r="G71" s="11">
        <v>2455157.9227080001</v>
      </c>
      <c r="H71" s="11">
        <v>2.8E-5</v>
      </c>
      <c r="I71" s="12">
        <f t="shared" si="10"/>
        <v>102379.9957029855</v>
      </c>
      <c r="J71" s="12">
        <f t="shared" si="11"/>
        <v>102380</v>
      </c>
      <c r="K71" s="18">
        <f t="shared" si="12"/>
        <v>6.2362842884257294E-2</v>
      </c>
      <c r="L71" s="19">
        <f t="shared" si="13"/>
        <v>2.734622164902564E-10</v>
      </c>
      <c r="M71" s="20">
        <f t="shared" si="14"/>
        <v>2455157.9229759742</v>
      </c>
      <c r="N71" s="20">
        <f t="shared" si="15"/>
        <v>2455157.9227080001</v>
      </c>
      <c r="O71" s="20">
        <f t="shared" si="16"/>
        <v>-2.6797405074621694E-4</v>
      </c>
      <c r="P71" s="21">
        <f t="shared" si="17"/>
        <v>2.7997061697776675E-5</v>
      </c>
      <c r="Q71" s="22">
        <f t="shared" si="18"/>
        <v>-23.152957984473144</v>
      </c>
      <c r="R71" s="22">
        <f t="shared" si="18"/>
        <v>2.418946130687905</v>
      </c>
    </row>
    <row r="72" spans="3:18" x14ac:dyDescent="0.2">
      <c r="C72" s="16">
        <v>2448773.2148535098</v>
      </c>
      <c r="D72" s="29">
        <v>2.9382757275464401E-9</v>
      </c>
      <c r="E72" s="17">
        <v>6.2362845501702603E-2</v>
      </c>
      <c r="F72" s="30">
        <v>2.58798362009754E-19</v>
      </c>
      <c r="G72" s="11">
        <v>2455158.9828650001</v>
      </c>
      <c r="H72" s="11">
        <v>2.4000000000000001E-5</v>
      </c>
      <c r="I72" s="12">
        <f t="shared" si="10"/>
        <v>102396.99552061022</v>
      </c>
      <c r="J72" s="12">
        <f t="shared" si="11"/>
        <v>102397</v>
      </c>
      <c r="K72" s="18">
        <f t="shared" si="12"/>
        <v>6.2362842773619823E-2</v>
      </c>
      <c r="L72" s="19">
        <f t="shared" si="13"/>
        <v>2.3435317171667582E-10</v>
      </c>
      <c r="M72" s="20">
        <f t="shared" si="14"/>
        <v>2455158.9831443476</v>
      </c>
      <c r="N72" s="20">
        <f t="shared" si="15"/>
        <v>2455158.9828650001</v>
      </c>
      <c r="O72" s="20">
        <f t="shared" si="16"/>
        <v>-2.7934749247609386E-4</v>
      </c>
      <c r="P72" s="21">
        <f t="shared" si="17"/>
        <v>2.3997061697772279E-5</v>
      </c>
      <c r="Q72" s="22">
        <f t="shared" si="18"/>
        <v>-24.135623349934509</v>
      </c>
      <c r="R72" s="22">
        <f t="shared" si="18"/>
        <v>2.0733461306875252</v>
      </c>
    </row>
    <row r="73" spans="3:18" x14ac:dyDescent="0.2">
      <c r="C73" s="16">
        <v>2448773.2148535098</v>
      </c>
      <c r="D73" s="29">
        <v>2.9382757275464401E-9</v>
      </c>
      <c r="E73" s="17">
        <v>6.2362845501702603E-2</v>
      </c>
      <c r="F73" s="30">
        <v>2.58798362009754E-19</v>
      </c>
      <c r="G73" s="11">
        <v>2455160.9161069999</v>
      </c>
      <c r="H73" s="11">
        <v>1.8E-5</v>
      </c>
      <c r="I73" s="12">
        <f t="shared" si="10"/>
        <v>102427.99542101816</v>
      </c>
      <c r="J73" s="12">
        <f t="shared" si="11"/>
        <v>102428</v>
      </c>
      <c r="K73" s="18">
        <f t="shared" si="12"/>
        <v>6.2362842713809277E-2</v>
      </c>
      <c r="L73" s="19">
        <f t="shared" si="13"/>
        <v>1.7570451169868056E-10</v>
      </c>
      <c r="M73" s="20">
        <f t="shared" si="14"/>
        <v>2455160.9163925583</v>
      </c>
      <c r="N73" s="20">
        <f t="shared" si="15"/>
        <v>2455160.9161069999</v>
      </c>
      <c r="O73" s="20">
        <f t="shared" si="16"/>
        <v>-2.8555833758706073E-4</v>
      </c>
      <c r="P73" s="21">
        <f t="shared" si="17"/>
        <v>1.7997061697764252E-5</v>
      </c>
      <c r="Q73" s="22">
        <f t="shared" si="18"/>
        <v>-24.672240367522047</v>
      </c>
      <c r="R73" s="22">
        <f t="shared" si="18"/>
        <v>1.5549461306868313</v>
      </c>
    </row>
    <row r="74" spans="3:18" x14ac:dyDescent="0.2">
      <c r="C74" s="16">
        <v>2448773.2148535098</v>
      </c>
      <c r="D74" s="29">
        <v>2.9382757275464401E-9</v>
      </c>
      <c r="E74" s="17">
        <v>6.2362845501702603E-2</v>
      </c>
      <c r="F74" s="30">
        <v>2.58798362009754E-19</v>
      </c>
      <c r="G74" s="11">
        <v>2455160.9784659999</v>
      </c>
      <c r="H74" s="11">
        <v>1.5999999999999999E-5</v>
      </c>
      <c r="I74" s="12">
        <f t="shared" si="10"/>
        <v>102428.99535935625</v>
      </c>
      <c r="J74" s="12">
        <f t="shared" si="11"/>
        <v>102429</v>
      </c>
      <c r="K74" s="18">
        <f t="shared" si="12"/>
        <v>6.2362842676294286E-2</v>
      </c>
      <c r="L74" s="19">
        <f t="shared" si="13"/>
        <v>1.5617707606510316E-10</v>
      </c>
      <c r="M74" s="20">
        <f t="shared" si="14"/>
        <v>2455160.9787554038</v>
      </c>
      <c r="N74" s="20">
        <f t="shared" si="15"/>
        <v>2455160.9784659999</v>
      </c>
      <c r="O74" s="20">
        <f t="shared" si="16"/>
        <v>-2.8940374850516121E-4</v>
      </c>
      <c r="P74" s="21">
        <f t="shared" si="17"/>
        <v>1.5997061697763993E-5</v>
      </c>
      <c r="Q74" s="22">
        <f t="shared" si="18"/>
        <v>-25.004483870845927</v>
      </c>
      <c r="R74" s="22">
        <f t="shared" si="18"/>
        <v>1.382146130686809</v>
      </c>
    </row>
    <row r="75" spans="3:18" x14ac:dyDescent="0.2">
      <c r="C75" s="16">
        <v>2448773.2148535098</v>
      </c>
      <c r="D75" s="29">
        <v>2.9382757275464401E-9</v>
      </c>
      <c r="E75" s="17">
        <v>6.2362845501702603E-2</v>
      </c>
      <c r="F75" s="30">
        <v>2.58798362009754E-19</v>
      </c>
      <c r="G75" s="11">
        <v>2455161.9139060001</v>
      </c>
      <c r="H75" s="11">
        <v>2.1999999999999999E-5</v>
      </c>
      <c r="I75" s="12">
        <f t="shared" si="10"/>
        <v>102443.9953163438</v>
      </c>
      <c r="J75" s="12">
        <f t="shared" si="11"/>
        <v>102444</v>
      </c>
      <c r="K75" s="18">
        <f t="shared" si="12"/>
        <v>6.2362842650524129E-2</v>
      </c>
      <c r="L75" s="19">
        <f t="shared" si="13"/>
        <v>2.1472279220132415E-10</v>
      </c>
      <c r="M75" s="20">
        <f t="shared" si="14"/>
        <v>2455161.9141980861</v>
      </c>
      <c r="N75" s="20">
        <f t="shared" si="15"/>
        <v>2455161.9139060001</v>
      </c>
      <c r="O75" s="20">
        <f t="shared" si="16"/>
        <v>-2.9208612757741781E-4</v>
      </c>
      <c r="P75" s="21">
        <f t="shared" si="17"/>
        <v>2.1997061697760111E-5</v>
      </c>
      <c r="Q75" s="22">
        <f t="shared" si="18"/>
        <v>-25.236241422688899</v>
      </c>
      <c r="R75" s="22">
        <f t="shared" si="18"/>
        <v>1.9005461306864733</v>
      </c>
    </row>
    <row r="76" spans="3:18" x14ac:dyDescent="0.2">
      <c r="C76" s="16">
        <v>2448773.2148535098</v>
      </c>
      <c r="D76" s="29">
        <v>2.9382757275464401E-9</v>
      </c>
      <c r="E76" s="17">
        <v>6.2362845501702603E-2</v>
      </c>
      <c r="F76" s="30">
        <v>2.58798362009754E-19</v>
      </c>
      <c r="G76" s="11">
        <v>2455161.9762849999</v>
      </c>
      <c r="H76" s="11">
        <v>2.6999999999999999E-5</v>
      </c>
      <c r="I76" s="12">
        <f t="shared" si="10"/>
        <v>102444.99557538066</v>
      </c>
      <c r="J76" s="12">
        <f t="shared" si="11"/>
        <v>102445</v>
      </c>
      <c r="K76" s="18">
        <f t="shared" si="12"/>
        <v>6.2362842808239262E-2</v>
      </c>
      <c r="L76" s="19">
        <f t="shared" si="13"/>
        <v>2.6352737297352192E-10</v>
      </c>
      <c r="M76" s="20">
        <f t="shared" si="14"/>
        <v>2455161.9765609317</v>
      </c>
      <c r="N76" s="20">
        <f t="shared" si="15"/>
        <v>2455161.9762849999</v>
      </c>
      <c r="O76" s="20">
        <f t="shared" si="16"/>
        <v>-2.7593185199459302E-4</v>
      </c>
      <c r="P76" s="21">
        <f t="shared" si="17"/>
        <v>2.6997061697759856E-5</v>
      </c>
      <c r="Q76" s="22">
        <f t="shared" si="18"/>
        <v>-23.840512012332837</v>
      </c>
      <c r="R76" s="22">
        <f t="shared" si="18"/>
        <v>2.3325461306864517</v>
      </c>
    </row>
    <row r="77" spans="3:18" x14ac:dyDescent="0.2">
      <c r="C77" s="16">
        <v>2448773.2148535098</v>
      </c>
      <c r="D77" s="29">
        <v>2.9382757275464401E-9</v>
      </c>
      <c r="E77" s="17">
        <v>6.2362845501702603E-2</v>
      </c>
      <c r="F77" s="30">
        <v>2.58798362009754E-19</v>
      </c>
      <c r="G77" s="11">
        <v>2455162.9117379999</v>
      </c>
      <c r="H77" s="11">
        <v>3.3000000000000003E-5</v>
      </c>
      <c r="I77" s="12">
        <f t="shared" si="10"/>
        <v>102459.99574082352</v>
      </c>
      <c r="J77" s="12">
        <f t="shared" si="11"/>
        <v>102460</v>
      </c>
      <c r="K77" s="18">
        <f t="shared" si="12"/>
        <v>6.2362842909331292E-2</v>
      </c>
      <c r="L77" s="19">
        <f t="shared" si="13"/>
        <v>3.2204823076588386E-10</v>
      </c>
      <c r="M77" s="20">
        <f t="shared" si="14"/>
        <v>2455162.9120036145</v>
      </c>
      <c r="N77" s="20">
        <f t="shared" si="15"/>
        <v>2455162.9117379999</v>
      </c>
      <c r="O77" s="20">
        <f t="shared" si="16"/>
        <v>-2.656143644914899E-4</v>
      </c>
      <c r="P77" s="21">
        <f t="shared" si="17"/>
        <v>3.2997061697755984E-5</v>
      </c>
      <c r="Q77" s="22">
        <f t="shared" si="18"/>
        <v>-22.949081092064727</v>
      </c>
      <c r="R77" s="22">
        <f t="shared" si="18"/>
        <v>2.850946130686117</v>
      </c>
    </row>
    <row r="78" spans="3:18" x14ac:dyDescent="0.2">
      <c r="C78" s="16">
        <v>2448773.2148535098</v>
      </c>
      <c r="D78" s="29">
        <v>2.9382757275464401E-9</v>
      </c>
      <c r="E78" s="17">
        <v>6.2362845501702603E-2</v>
      </c>
      <c r="F78" s="30">
        <v>2.58798362009754E-19</v>
      </c>
      <c r="G78" s="11">
        <v>2455205.9421020001</v>
      </c>
      <c r="H78" s="11">
        <v>1.4E-5</v>
      </c>
      <c r="I78" s="12">
        <f t="shared" si="10"/>
        <v>103149.9957505098</v>
      </c>
      <c r="J78" s="12">
        <f t="shared" si="11"/>
        <v>103150</v>
      </c>
      <c r="K78" s="18">
        <f t="shared" si="12"/>
        <v>6.2362842932528577E-2</v>
      </c>
      <c r="L78" s="19">
        <f t="shared" si="13"/>
        <v>1.3569618734146828E-10</v>
      </c>
      <c r="M78" s="20">
        <f t="shared" si="14"/>
        <v>2455205.9423670103</v>
      </c>
      <c r="N78" s="20">
        <f t="shared" si="15"/>
        <v>2455205.9421020001</v>
      </c>
      <c r="O78" s="20">
        <f t="shared" si="16"/>
        <v>-2.6501030081296784E-4</v>
      </c>
      <c r="P78" s="21">
        <f t="shared" si="17"/>
        <v>1.3997061697577401E-5</v>
      </c>
      <c r="Q78" s="22">
        <f t="shared" si="18"/>
        <v>-22.896889990240421</v>
      </c>
      <c r="R78" s="22">
        <f t="shared" si="18"/>
        <v>1.2093461306706874</v>
      </c>
    </row>
    <row r="79" spans="3:18" x14ac:dyDescent="0.2">
      <c r="C79" s="16">
        <v>2448773.2148535098</v>
      </c>
      <c r="D79" s="29">
        <v>2.9382757275464401E-9</v>
      </c>
      <c r="E79" s="17">
        <v>6.2362845501702603E-2</v>
      </c>
      <c r="F79" s="30">
        <v>2.58798362009754E-19</v>
      </c>
      <c r="G79" s="11">
        <v>2455206.0044630002</v>
      </c>
      <c r="H79" s="11">
        <v>1.4E-5</v>
      </c>
      <c r="I79" s="12">
        <f t="shared" si="10"/>
        <v>103150.99572091852</v>
      </c>
      <c r="J79" s="12">
        <f t="shared" si="11"/>
        <v>103151</v>
      </c>
      <c r="K79" s="18">
        <f t="shared" si="12"/>
        <v>6.2362842914663243E-2</v>
      </c>
      <c r="L79" s="19">
        <f t="shared" si="13"/>
        <v>1.3569487183131967E-10</v>
      </c>
      <c r="M79" s="20">
        <f t="shared" si="14"/>
        <v>2455206.0047298558</v>
      </c>
      <c r="N79" s="20">
        <f t="shared" si="15"/>
        <v>2455206.0044630002</v>
      </c>
      <c r="O79" s="20">
        <f t="shared" si="16"/>
        <v>-2.6685569707629586E-4</v>
      </c>
      <c r="P79" s="21">
        <f t="shared" si="17"/>
        <v>1.3997061697577145E-5</v>
      </c>
      <c r="Q79" s="22">
        <f t="shared" si="18"/>
        <v>-23.056332227391962</v>
      </c>
      <c r="R79" s="22">
        <f t="shared" si="18"/>
        <v>1.2093461306706654</v>
      </c>
    </row>
    <row r="80" spans="3:18" x14ac:dyDescent="0.2">
      <c r="C80" s="16">
        <v>2448773.2148535098</v>
      </c>
      <c r="D80" s="29">
        <v>2.9382757275464401E-9</v>
      </c>
      <c r="E80" s="17">
        <v>6.2362845501702603E-2</v>
      </c>
      <c r="F80" s="30">
        <v>2.58798362009754E-19</v>
      </c>
      <c r="G80" s="11">
        <v>2455206.9399199998</v>
      </c>
      <c r="H80" s="11">
        <v>1.2E-5</v>
      </c>
      <c r="I80" s="12">
        <f t="shared" si="10"/>
        <v>103165.99595049515</v>
      </c>
      <c r="J80" s="12">
        <f t="shared" si="11"/>
        <v>103166</v>
      </c>
      <c r="K80" s="18">
        <f t="shared" si="12"/>
        <v>6.2362843053816237E-2</v>
      </c>
      <c r="L80" s="19">
        <f t="shared" si="13"/>
        <v>1.1628891034131841E-10</v>
      </c>
      <c r="M80" s="20">
        <f t="shared" si="14"/>
        <v>2455206.9401725386</v>
      </c>
      <c r="N80" s="20">
        <f t="shared" si="15"/>
        <v>2455206.9399199998</v>
      </c>
      <c r="O80" s="20">
        <f t="shared" si="16"/>
        <v>-2.525386448172795E-4</v>
      </c>
      <c r="P80" s="21">
        <f t="shared" si="17"/>
        <v>1.1997061697573264E-5</v>
      </c>
      <c r="Q80" s="22">
        <f t="shared" si="18"/>
        <v>-21.819338912212949</v>
      </c>
      <c r="R80" s="22">
        <f t="shared" si="18"/>
        <v>1.0365461306703301</v>
      </c>
    </row>
    <row r="81" spans="3:18" x14ac:dyDescent="0.2">
      <c r="C81" s="16">
        <v>2448773.2148535098</v>
      </c>
      <c r="D81" s="29">
        <v>2.9382757275464401E-9</v>
      </c>
      <c r="E81" s="17">
        <v>6.2362845501702603E-2</v>
      </c>
      <c r="F81" s="30">
        <v>2.58798362009754E-19</v>
      </c>
      <c r="G81" s="11">
        <v>2455207.0023079999</v>
      </c>
      <c r="H81" s="11">
        <v>1.5E-5</v>
      </c>
      <c r="I81" s="12">
        <f t="shared" si="10"/>
        <v>103166.99635385354</v>
      </c>
      <c r="J81" s="12">
        <f t="shared" si="11"/>
        <v>103167</v>
      </c>
      <c r="K81" s="18">
        <f t="shared" si="12"/>
        <v>6.2362843297663825E-2</v>
      </c>
      <c r="L81" s="19">
        <f t="shared" si="13"/>
        <v>1.4536684913075357E-10</v>
      </c>
      <c r="M81" s="20">
        <f t="shared" si="14"/>
        <v>2455207.0025353841</v>
      </c>
      <c r="N81" s="20">
        <f t="shared" si="15"/>
        <v>2455207.0023079999</v>
      </c>
      <c r="O81" s="20">
        <f t="shared" si="16"/>
        <v>-2.2738406859707655E-4</v>
      </c>
      <c r="P81" s="21">
        <f t="shared" si="17"/>
        <v>1.4997061697573002E-5</v>
      </c>
      <c r="Q81" s="22">
        <f t="shared" si="18"/>
        <v>-19.645983526787415</v>
      </c>
      <c r="R81" s="22">
        <f t="shared" si="18"/>
        <v>1.2957461306703073</v>
      </c>
    </row>
    <row r="82" spans="3:18" x14ac:dyDescent="0.2">
      <c r="C82" s="16">
        <v>2448773.2148535098</v>
      </c>
      <c r="D82" s="29">
        <v>2.9382757275464401E-9</v>
      </c>
      <c r="E82" s="17">
        <v>6.2362845501702603E-2</v>
      </c>
      <c r="F82" s="30">
        <v>2.58798362009754E-19</v>
      </c>
      <c r="G82" s="11">
        <v>2455208.8731709998</v>
      </c>
      <c r="H82" s="11">
        <v>1.5999999999999999E-5</v>
      </c>
      <c r="I82" s="12">
        <f t="shared" si="10"/>
        <v>103196.99599522461</v>
      </c>
      <c r="J82" s="12">
        <f t="shared" si="11"/>
        <v>103197</v>
      </c>
      <c r="K82" s="18">
        <f t="shared" si="12"/>
        <v>6.2362843081581978E-2</v>
      </c>
      <c r="L82" s="19">
        <f t="shared" si="13"/>
        <v>1.5501479426991532E-10</v>
      </c>
      <c r="M82" s="20">
        <f t="shared" si="14"/>
        <v>2455208.8734207489</v>
      </c>
      <c r="N82" s="20">
        <f t="shared" si="15"/>
        <v>2455208.8731709998</v>
      </c>
      <c r="O82" s="20">
        <f t="shared" si="16"/>
        <v>-2.4974918811081909E-4</v>
      </c>
      <c r="P82" s="21">
        <f t="shared" si="17"/>
        <v>1.5997061697565235E-5</v>
      </c>
      <c r="Q82" s="22">
        <f t="shared" si="18"/>
        <v>-21.578329852774768</v>
      </c>
      <c r="R82" s="22">
        <f t="shared" si="18"/>
        <v>1.3821461306696365</v>
      </c>
    </row>
    <row r="83" spans="3:18" x14ac:dyDescent="0.2">
      <c r="C83" s="16">
        <v>2448773.2148535098</v>
      </c>
      <c r="D83" s="29">
        <v>2.9382757275464401E-9</v>
      </c>
      <c r="E83" s="17">
        <v>6.2362845501702603E-2</v>
      </c>
      <c r="F83" s="30">
        <v>2.58798362009754E-19</v>
      </c>
      <c r="G83" s="11">
        <v>2455209.8709769999</v>
      </c>
      <c r="H83" s="11">
        <v>9.0000000000000002E-6</v>
      </c>
      <c r="I83" s="12">
        <f t="shared" si="10"/>
        <v>103212.99600279372</v>
      </c>
      <c r="J83" s="12">
        <f t="shared" si="11"/>
        <v>103213</v>
      </c>
      <c r="K83" s="18">
        <f t="shared" si="12"/>
        <v>6.2362843086530506E-2</v>
      </c>
      <c r="L83" s="19">
        <f t="shared" si="13"/>
        <v>8.7169849963400488E-11</v>
      </c>
      <c r="M83" s="20">
        <f t="shared" si="14"/>
        <v>2455209.8712262772</v>
      </c>
      <c r="N83" s="20">
        <f t="shared" si="15"/>
        <v>2455209.8709769999</v>
      </c>
      <c r="O83" s="20">
        <f t="shared" si="16"/>
        <v>-2.4927715765144659E-4</v>
      </c>
      <c r="P83" s="21">
        <f t="shared" si="17"/>
        <v>8.9970616975610993E-6</v>
      </c>
      <c r="Q83" s="22">
        <f t="shared" si="18"/>
        <v>-21.537546421084986</v>
      </c>
      <c r="R83" s="22">
        <f t="shared" si="18"/>
        <v>0.77734613066927905</v>
      </c>
    </row>
    <row r="84" spans="3:18" x14ac:dyDescent="0.2">
      <c r="C84" s="16">
        <v>2448773.2148535098</v>
      </c>
      <c r="D84" s="29">
        <v>2.9382757275464401E-9</v>
      </c>
      <c r="E84" s="17">
        <v>6.2362845501702603E-2</v>
      </c>
      <c r="F84" s="30">
        <v>2.58798362009754E-19</v>
      </c>
      <c r="G84" s="11">
        <v>2455209.933305</v>
      </c>
      <c r="H84" s="11">
        <v>1.8E-5</v>
      </c>
      <c r="I84" s="12">
        <f t="shared" si="10"/>
        <v>103213.99544404092</v>
      </c>
      <c r="J84" s="12">
        <f t="shared" si="11"/>
        <v>103214</v>
      </c>
      <c r="K84" s="18">
        <f t="shared" si="12"/>
        <v>6.2362842748950334E-2</v>
      </c>
      <c r="L84" s="19">
        <f t="shared" si="13"/>
        <v>1.7436647861988154E-10</v>
      </c>
      <c r="M84" s="20">
        <f t="shared" si="14"/>
        <v>2455209.9335891227</v>
      </c>
      <c r="N84" s="20">
        <f t="shared" si="15"/>
        <v>2455209.933305</v>
      </c>
      <c r="O84" s="20">
        <f t="shared" si="16"/>
        <v>-2.8412257271177854E-4</v>
      </c>
      <c r="P84" s="21">
        <f t="shared" si="17"/>
        <v>1.7997061697560839E-5</v>
      </c>
      <c r="Q84" s="22">
        <f t="shared" si="18"/>
        <v>-24.548190282297668</v>
      </c>
      <c r="R84" s="22">
        <f t="shared" si="18"/>
        <v>1.5549461306692567</v>
      </c>
    </row>
    <row r="85" spans="3:18" x14ac:dyDescent="0.2">
      <c r="C85" s="16">
        <v>2448773.2148535098</v>
      </c>
      <c r="D85" s="29">
        <v>2.9382757275464401E-9</v>
      </c>
      <c r="E85" s="17">
        <v>6.2362845501702603E-2</v>
      </c>
      <c r="F85" s="30">
        <v>2.58798362009754E-19</v>
      </c>
      <c r="G85" s="11">
        <v>2455209.995687</v>
      </c>
      <c r="H85" s="11">
        <v>1.4E-5</v>
      </c>
      <c r="I85" s="12">
        <f t="shared" si="10"/>
        <v>103214.99575118744</v>
      </c>
      <c r="J85" s="12">
        <f t="shared" si="11"/>
        <v>103215</v>
      </c>
      <c r="K85" s="18">
        <f t="shared" si="12"/>
        <v>6.2362842934555955E-2</v>
      </c>
      <c r="L85" s="19">
        <f t="shared" si="13"/>
        <v>1.3561073220241683E-10</v>
      </c>
      <c r="M85" s="20">
        <f t="shared" si="14"/>
        <v>2455209.9959519682</v>
      </c>
      <c r="N85" s="20">
        <f t="shared" si="15"/>
        <v>2455209.995687</v>
      </c>
      <c r="O85" s="20">
        <f t="shared" si="16"/>
        <v>-2.6496804127702778E-4</v>
      </c>
      <c r="P85" s="21">
        <f t="shared" si="17"/>
        <v>1.3997061697560579E-5</v>
      </c>
      <c r="Q85" s="22">
        <f t="shared" si="18"/>
        <v>-22.893238766335202</v>
      </c>
      <c r="R85" s="22">
        <f t="shared" si="18"/>
        <v>1.2093461306692341</v>
      </c>
    </row>
    <row r="86" spans="3:18" x14ac:dyDescent="0.2">
      <c r="C86" s="16">
        <v>2448773.2148535098</v>
      </c>
      <c r="D86" s="29">
        <v>2.9382757275464401E-9</v>
      </c>
      <c r="E86" s="17">
        <v>6.2362845501702603E-2</v>
      </c>
      <c r="F86" s="30">
        <v>2.58798362009754E-19</v>
      </c>
      <c r="G86" s="11">
        <v>2455212.9891110002</v>
      </c>
      <c r="H86" s="11">
        <v>1.9000000000000001E-5</v>
      </c>
      <c r="I86" s="12">
        <f t="shared" si="10"/>
        <v>103262.99587010659</v>
      </c>
      <c r="J86" s="12">
        <f t="shared" si="11"/>
        <v>103263</v>
      </c>
      <c r="K86" s="18">
        <f t="shared" si="12"/>
        <v>6.2362843007567198E-2</v>
      </c>
      <c r="L86" s="19">
        <f t="shared" si="13"/>
        <v>1.8396774957412096E-10</v>
      </c>
      <c r="M86" s="20">
        <f t="shared" si="14"/>
        <v>2455212.9893685523</v>
      </c>
      <c r="N86" s="20">
        <f t="shared" si="15"/>
        <v>2455212.9891110002</v>
      </c>
      <c r="O86" s="20">
        <f t="shared" si="16"/>
        <v>-2.5755190434211678E-4</v>
      </c>
      <c r="P86" s="21">
        <f t="shared" si="17"/>
        <v>1.8997061697548157E-5</v>
      </c>
      <c r="Q86" s="22">
        <f t="shared" si="18"/>
        <v>-22.252484535158889</v>
      </c>
      <c r="R86" s="22">
        <f t="shared" si="18"/>
        <v>1.6413461306681607</v>
      </c>
    </row>
    <row r="87" spans="3:18" x14ac:dyDescent="0.2">
      <c r="C87" s="16">
        <v>2448773.2148535098</v>
      </c>
      <c r="D87" s="29">
        <v>2.9382757275464401E-9</v>
      </c>
      <c r="E87" s="17">
        <v>6.2362845501702603E-2</v>
      </c>
      <c r="F87" s="30">
        <v>2.58798362009754E-19</v>
      </c>
      <c r="G87" s="11">
        <v>2455244.9188919999</v>
      </c>
      <c r="H87" s="11">
        <v>1.0000000000000001E-5</v>
      </c>
      <c r="I87" s="12">
        <f t="shared" si="10"/>
        <v>103774.99593589564</v>
      </c>
      <c r="J87" s="12">
        <f t="shared" si="11"/>
        <v>103775</v>
      </c>
      <c r="K87" s="18">
        <f t="shared" si="12"/>
        <v>6.2362843059408098E-2</v>
      </c>
      <c r="L87" s="19">
        <f t="shared" si="13"/>
        <v>9.6334008424692406E-11</v>
      </c>
      <c r="M87" s="20">
        <f t="shared" si="14"/>
        <v>2455244.9191454491</v>
      </c>
      <c r="N87" s="20">
        <f t="shared" si="15"/>
        <v>2455244.9188919999</v>
      </c>
      <c r="O87" s="20">
        <f t="shared" si="16"/>
        <v>-2.5344911231059419E-4</v>
      </c>
      <c r="P87" s="21">
        <f t="shared" si="17"/>
        <v>9.9970616974156558E-6</v>
      </c>
      <c r="Q87" s="22">
        <f t="shared" si="18"/>
        <v>-21.898003303635338</v>
      </c>
      <c r="R87" s="22">
        <f t="shared" si="18"/>
        <v>0.86374613065671269</v>
      </c>
    </row>
    <row r="88" spans="3:18" x14ac:dyDescent="0.2">
      <c r="C88" s="16">
        <v>2448773.2148535098</v>
      </c>
      <c r="D88" s="29">
        <v>2.9382757275464401E-9</v>
      </c>
      <c r="E88" s="17">
        <v>6.2362845501702603E-2</v>
      </c>
      <c r="F88" s="30">
        <v>2.58798362009754E-19</v>
      </c>
      <c r="G88" s="11">
        <v>2455244.981257</v>
      </c>
      <c r="H88" s="11">
        <v>1.8E-5</v>
      </c>
      <c r="I88" s="12">
        <f t="shared" si="10"/>
        <v>103775.99597044561</v>
      </c>
      <c r="J88" s="12">
        <f t="shared" si="11"/>
        <v>103776</v>
      </c>
      <c r="K88" s="18">
        <f t="shared" si="12"/>
        <v>6.2362843080193991E-2</v>
      </c>
      <c r="L88" s="19">
        <f t="shared" si="13"/>
        <v>1.7342219515372005E-10</v>
      </c>
      <c r="M88" s="20">
        <f t="shared" si="14"/>
        <v>2455244.9815082946</v>
      </c>
      <c r="N88" s="20">
        <f t="shared" si="15"/>
        <v>2455244.981257</v>
      </c>
      <c r="O88" s="20">
        <f t="shared" si="16"/>
        <v>-2.5129447768601487E-4</v>
      </c>
      <c r="P88" s="21">
        <f t="shared" si="17"/>
        <v>1.7997061697415393E-5</v>
      </c>
      <c r="Q88" s="22">
        <f t="shared" si="18"/>
        <v>-21.711842872071685</v>
      </c>
      <c r="R88" s="22">
        <f t="shared" si="18"/>
        <v>1.5549461306566901</v>
      </c>
    </row>
    <row r="89" spans="3:18" x14ac:dyDescent="0.2">
      <c r="C89" s="16">
        <v>2448773.2148535098</v>
      </c>
      <c r="D89" s="29">
        <v>2.9382757275464401E-9</v>
      </c>
      <c r="E89" s="17">
        <v>6.2362845501702603E-2</v>
      </c>
      <c r="F89" s="30">
        <v>2.58798362009754E-19</v>
      </c>
      <c r="G89" s="11">
        <v>2455246.9768639999</v>
      </c>
      <c r="H89" s="11">
        <v>1.5E-5</v>
      </c>
      <c r="I89" s="12">
        <f t="shared" si="10"/>
        <v>103807.99590540351</v>
      </c>
      <c r="J89" s="12">
        <f t="shared" si="11"/>
        <v>103808</v>
      </c>
      <c r="K89" s="18">
        <f t="shared" si="12"/>
        <v>6.2362843041866296E-2</v>
      </c>
      <c r="L89" s="19">
        <f t="shared" si="13"/>
        <v>1.4446922900231635E-10</v>
      </c>
      <c r="M89" s="20">
        <f t="shared" si="14"/>
        <v>2455246.9771193503</v>
      </c>
      <c r="N89" s="20">
        <f t="shared" si="15"/>
        <v>2455246.9768639999</v>
      </c>
      <c r="O89" s="20">
        <f t="shared" si="16"/>
        <v>-2.5535068734328092E-4</v>
      </c>
      <c r="P89" s="21">
        <f t="shared" si="17"/>
        <v>1.4997061697407114E-5</v>
      </c>
      <c r="Q89" s="22">
        <f t="shared" si="18"/>
        <v>-22.062299386459472</v>
      </c>
      <c r="R89" s="22">
        <f t="shared" si="18"/>
        <v>1.2957461306559745</v>
      </c>
    </row>
    <row r="90" spans="3:18" x14ac:dyDescent="0.2">
      <c r="C90" s="16">
        <v>2448773.2148535098</v>
      </c>
      <c r="D90" s="29">
        <v>2.9382757275464401E-9</v>
      </c>
      <c r="E90" s="17">
        <v>6.2362845501702603E-2</v>
      </c>
      <c r="F90" s="30">
        <v>2.58798362009754E-19</v>
      </c>
      <c r="G90" s="11">
        <v>2455389.6630790001</v>
      </c>
      <c r="H90" s="11">
        <v>2.1999999999999999E-5</v>
      </c>
      <c r="I90" s="12">
        <f t="shared" si="10"/>
        <v>106095.99629814268</v>
      </c>
      <c r="J90" s="12">
        <f t="shared" si="11"/>
        <v>106096</v>
      </c>
      <c r="K90" s="18">
        <f t="shared" si="12"/>
        <v>6.2362843325764243E-2</v>
      </c>
      <c r="L90" s="19">
        <f t="shared" si="13"/>
        <v>2.0733167814311992E-10</v>
      </c>
      <c r="M90" s="20">
        <f t="shared" si="14"/>
        <v>2455389.6633098586</v>
      </c>
      <c r="N90" s="20">
        <f t="shared" si="15"/>
        <v>2455389.6630790001</v>
      </c>
      <c r="O90" s="20">
        <f t="shared" si="16"/>
        <v>-2.3085835624780948E-4</v>
      </c>
      <c r="P90" s="21">
        <f t="shared" si="17"/>
        <v>2.1997061696814981E-5</v>
      </c>
      <c r="Q90" s="22">
        <f t="shared" si="18"/>
        <v>-19.946161979810739</v>
      </c>
      <c r="R90" s="22">
        <f t="shared" si="18"/>
        <v>1.9005461306048146</v>
      </c>
    </row>
    <row r="91" spans="3:18" x14ac:dyDescent="0.2">
      <c r="C91" s="16">
        <v>2448773.2148535098</v>
      </c>
      <c r="D91" s="29">
        <v>2.9382757275464401E-9</v>
      </c>
      <c r="E91" s="17">
        <v>6.2362845501702603E-2</v>
      </c>
      <c r="F91" s="30">
        <v>2.58798362009754E-19</v>
      </c>
      <c r="G91" s="11">
        <v>2456670.3467735602</v>
      </c>
      <c r="H91" s="11">
        <v>3.2700000000000002E-5</v>
      </c>
      <c r="I91" s="12">
        <f t="shared" si="10"/>
        <v>126632.00109806984</v>
      </c>
      <c r="J91" s="12">
        <f t="shared" si="11"/>
        <v>126632</v>
      </c>
      <c r="K91" s="18">
        <f t="shared" si="12"/>
        <v>6.2362846042472393E-2</v>
      </c>
      <c r="L91" s="19">
        <f t="shared" si="13"/>
        <v>2.5820536455455539E-10</v>
      </c>
      <c r="M91" s="20">
        <f t="shared" si="14"/>
        <v>2456670.3467050814</v>
      </c>
      <c r="N91" s="20">
        <f t="shared" si="15"/>
        <v>2456670.3467735602</v>
      </c>
      <c r="O91" s="20">
        <f t="shared" si="16"/>
        <v>6.8478760054668797E-5</v>
      </c>
      <c r="P91" s="21">
        <f t="shared" si="17"/>
        <v>3.2697061691500306E-5</v>
      </c>
      <c r="Q91" s="22">
        <f t="shared" si="18"/>
        <v>5.9165648687233841</v>
      </c>
      <c r="R91" s="22">
        <f t="shared" si="18"/>
        <v>2.8250261301456261</v>
      </c>
    </row>
    <row r="92" spans="3:18" x14ac:dyDescent="0.2">
      <c r="C92" s="16">
        <v>2448773.2148535098</v>
      </c>
      <c r="D92" s="29">
        <v>2.9382757275464401E-9</v>
      </c>
      <c r="E92" s="17">
        <v>6.2362845501702603E-2</v>
      </c>
      <c r="F92" s="30">
        <v>2.58798362009754E-19</v>
      </c>
      <c r="G92" s="11">
        <v>2456717.36835247</v>
      </c>
      <c r="H92" s="11">
        <v>3.26E-5</v>
      </c>
      <c r="I92" s="12">
        <f t="shared" si="10"/>
        <v>127386.00099226237</v>
      </c>
      <c r="J92" s="12">
        <f t="shared" si="11"/>
        <v>127386</v>
      </c>
      <c r="K92" s="18">
        <f t="shared" si="12"/>
        <v>6.2362845987472666E-2</v>
      </c>
      <c r="L92" s="19">
        <f t="shared" si="13"/>
        <v>2.5589202678687184E-10</v>
      </c>
      <c r="M92" s="20">
        <f t="shared" si="14"/>
        <v>2456717.3682905897</v>
      </c>
      <c r="N92" s="20">
        <f t="shared" si="15"/>
        <v>2456717.36835247</v>
      </c>
      <c r="O92" s="20">
        <f t="shared" si="16"/>
        <v>6.1880305253392276E-5</v>
      </c>
      <c r="P92" s="21">
        <f t="shared" si="17"/>
        <v>3.2597061691305174E-5</v>
      </c>
      <c r="Q92" s="22">
        <f t="shared" si="18"/>
        <v>5.3464583738930926</v>
      </c>
      <c r="R92" s="22">
        <f t="shared" si="18"/>
        <v>2.8163861301287669</v>
      </c>
    </row>
    <row r="93" spans="3:18" x14ac:dyDescent="0.2">
      <c r="C93" s="16">
        <v>2448773.2148535098</v>
      </c>
      <c r="D93" s="29">
        <v>2.9382757275464401E-9</v>
      </c>
      <c r="E93" s="17">
        <v>6.2362845501702603E-2</v>
      </c>
      <c r="F93" s="30">
        <v>2.58798362009754E-19</v>
      </c>
      <c r="G93" s="11">
        <v>2456748.3003672399</v>
      </c>
      <c r="H93" s="11">
        <v>1.47E-5</v>
      </c>
      <c r="I93" s="12">
        <f t="shared" si="10"/>
        <v>127882.00168820609</v>
      </c>
      <c r="J93" s="12">
        <f t="shared" si="11"/>
        <v>127882</v>
      </c>
      <c r="K93" s="18">
        <f t="shared" si="12"/>
        <v>6.2362846324971986E-2</v>
      </c>
      <c r="L93" s="19">
        <f t="shared" si="13"/>
        <v>1.1492674281190828E-10</v>
      </c>
      <c r="M93" s="20">
        <f t="shared" si="14"/>
        <v>2456748.3002619585</v>
      </c>
      <c r="N93" s="20">
        <f t="shared" si="15"/>
        <v>2456748.3003672399</v>
      </c>
      <c r="O93" s="20">
        <f t="shared" si="16"/>
        <v>1.0528133526507832E-4</v>
      </c>
      <c r="P93" s="21">
        <f t="shared" si="17"/>
        <v>1.4697061691176803E-5</v>
      </c>
      <c r="Q93" s="22">
        <f t="shared" si="18"/>
        <v>9.0963073669027672</v>
      </c>
      <c r="R93" s="22">
        <f t="shared" si="18"/>
        <v>1.2698261301176759</v>
      </c>
    </row>
    <row r="94" spans="3:18" x14ac:dyDescent="0.2">
      <c r="C94" s="16">
        <v>2448773.2148535098</v>
      </c>
      <c r="D94" s="29">
        <v>2.9382757275464401E-9</v>
      </c>
      <c r="E94" s="17">
        <v>6.2362845501702603E-2</v>
      </c>
      <c r="F94" s="30">
        <v>2.58798362009754E-19</v>
      </c>
      <c r="G94" s="11">
        <v>2457100.33871551</v>
      </c>
      <c r="H94" s="11">
        <v>2.6800000000000001E-5</v>
      </c>
      <c r="I94" s="12">
        <f t="shared" si="10"/>
        <v>133527.00305781973</v>
      </c>
      <c r="J94" s="12">
        <f t="shared" si="11"/>
        <v>133527</v>
      </c>
      <c r="K94" s="18">
        <f t="shared" si="12"/>
        <v>6.2362846929835777E-2</v>
      </c>
      <c r="L94" s="19">
        <f t="shared" si="13"/>
        <v>2.0068646584041021E-10</v>
      </c>
      <c r="M94" s="20">
        <f t="shared" si="14"/>
        <v>2457100.3385248156</v>
      </c>
      <c r="N94" s="20">
        <f t="shared" si="15"/>
        <v>2457100.33871551</v>
      </c>
      <c r="O94" s="20">
        <f t="shared" si="16"/>
        <v>1.906943383539958E-4</v>
      </c>
      <c r="P94" s="21">
        <f t="shared" si="17"/>
        <v>2.6797061689715884E-5</v>
      </c>
      <c r="Q94" s="22">
        <f t="shared" si="18"/>
        <v>16.475990833785236</v>
      </c>
      <c r="R94" s="22">
        <f t="shared" si="18"/>
        <v>2.3152661299914525</v>
      </c>
    </row>
    <row r="95" spans="3:18" x14ac:dyDescent="0.2">
      <c r="C95" s="16">
        <v>2448773.2148535098</v>
      </c>
      <c r="D95" s="29">
        <v>2.9382757275464401E-9</v>
      </c>
      <c r="E95" s="17">
        <v>6.2362845501702603E-2</v>
      </c>
      <c r="F95" s="30">
        <v>2.58798362009754E-19</v>
      </c>
      <c r="G95" s="11">
        <v>2457101.1494563301</v>
      </c>
      <c r="H95" s="11">
        <v>3.54E-5</v>
      </c>
      <c r="I95" s="12">
        <f t="shared" si="10"/>
        <v>133540.00343991598</v>
      </c>
      <c r="J95" s="12">
        <f t="shared" si="11"/>
        <v>133540</v>
      </c>
      <c r="K95" s="18">
        <f t="shared" si="12"/>
        <v>6.236284710813475E-2</v>
      </c>
      <c r="L95" s="19">
        <f t="shared" si="13"/>
        <v>2.6506710891322793E-10</v>
      </c>
      <c r="M95" s="20">
        <f t="shared" si="14"/>
        <v>2457101.1492418069</v>
      </c>
      <c r="N95" s="20">
        <f t="shared" si="15"/>
        <v>2457101.1494563301</v>
      </c>
      <c r="O95" s="20">
        <f t="shared" si="16"/>
        <v>2.1452294891408097E-4</v>
      </c>
      <c r="P95" s="21">
        <f t="shared" si="17"/>
        <v>3.5397061689712529E-5</v>
      </c>
      <c r="Q95" s="22">
        <f t="shared" si="18"/>
        <v>18.534782786176596</v>
      </c>
      <c r="R95" s="22">
        <f t="shared" si="18"/>
        <v>3.0583061299911627</v>
      </c>
    </row>
    <row r="96" spans="3:18" x14ac:dyDescent="0.2">
      <c r="C96" s="16">
        <v>2448773.2148535098</v>
      </c>
      <c r="D96" s="29">
        <v>2.9382757275464401E-9</v>
      </c>
      <c r="E96" s="17">
        <v>6.2362845501702603E-2</v>
      </c>
      <c r="F96" s="30">
        <v>2.58798362009754E-19</v>
      </c>
      <c r="G96" s="11">
        <v>2457748.2888475601</v>
      </c>
      <c r="H96" s="11">
        <v>1.8E-5</v>
      </c>
      <c r="I96" s="12">
        <f t="shared" si="10"/>
        <v>143917.00574030468</v>
      </c>
      <c r="J96" s="12">
        <f t="shared" si="11"/>
        <v>143917</v>
      </c>
      <c r="K96" s="18">
        <f t="shared" si="12"/>
        <v>6.236284798912059E-2</v>
      </c>
      <c r="L96" s="19">
        <f t="shared" si="13"/>
        <v>1.2505167370270678E-10</v>
      </c>
      <c r="M96" s="20">
        <f t="shared" si="14"/>
        <v>2457748.2884895783</v>
      </c>
      <c r="N96" s="20">
        <f t="shared" si="15"/>
        <v>2457748.2888475601</v>
      </c>
      <c r="O96" s="20">
        <f t="shared" si="16"/>
        <v>3.5798173441533437E-4</v>
      </c>
      <c r="P96" s="21">
        <f t="shared" si="17"/>
        <v>1.7997061687026967E-5</v>
      </c>
      <c r="Q96" s="22">
        <f t="shared" si="18"/>
        <v>30.929621853484889</v>
      </c>
      <c r="R96" s="22">
        <f t="shared" si="18"/>
        <v>1.5549461297591298</v>
      </c>
    </row>
    <row r="97" spans="3:18" x14ac:dyDescent="0.2">
      <c r="C97" s="16">
        <v>2448773.2148535098</v>
      </c>
      <c r="D97" s="29">
        <v>2.9382757275464401E-9</v>
      </c>
      <c r="E97" s="17">
        <v>6.2362845501702603E-2</v>
      </c>
      <c r="F97" s="30">
        <v>2.58798362009754E-19</v>
      </c>
      <c r="G97" s="11">
        <v>2457748.3511910401</v>
      </c>
      <c r="H97" s="11">
        <v>1.8099999999999999E-5</v>
      </c>
      <c r="I97" s="12">
        <f t="shared" si="10"/>
        <v>143918.00542977627</v>
      </c>
      <c r="J97" s="12">
        <f t="shared" si="11"/>
        <v>143918</v>
      </c>
      <c r="K97" s="18">
        <f t="shared" si="12"/>
        <v>6.236284785454449E-2</v>
      </c>
      <c r="L97" s="19">
        <f t="shared" si="13"/>
        <v>1.2574564491079957E-10</v>
      </c>
      <c r="M97" s="20">
        <f t="shared" si="14"/>
        <v>2457748.3508524238</v>
      </c>
      <c r="N97" s="20">
        <f t="shared" si="15"/>
        <v>2457748.3511910401</v>
      </c>
      <c r="O97" s="20">
        <f t="shared" si="16"/>
        <v>3.386162986355884E-4</v>
      </c>
      <c r="P97" s="21">
        <f t="shared" si="17"/>
        <v>1.8097061687026709E-5</v>
      </c>
      <c r="Q97" s="22">
        <f t="shared" si="18"/>
        <v>29.256448202114839</v>
      </c>
      <c r="R97" s="22">
        <f t="shared" si="18"/>
        <v>1.5635861297591076</v>
      </c>
    </row>
    <row r="98" spans="3:18" x14ac:dyDescent="0.2">
      <c r="C98" s="16">
        <v>2448773.2148535098</v>
      </c>
      <c r="D98" s="29">
        <v>2.9382757275464401E-9</v>
      </c>
      <c r="E98" s="17">
        <v>6.2362845501702603E-2</v>
      </c>
      <c r="F98" s="30">
        <v>2.58798362009754E-19</v>
      </c>
      <c r="G98" s="11">
        <v>2457802.2327151699</v>
      </c>
      <c r="H98" s="11">
        <v>2.94E-5</v>
      </c>
      <c r="I98" s="12">
        <f t="shared" si="10"/>
        <v>144782.00584053848</v>
      </c>
      <c r="J98" s="12">
        <f t="shared" si="11"/>
        <v>144782</v>
      </c>
      <c r="K98" s="18">
        <f t="shared" si="12"/>
        <v>6.2362848017433824E-2</v>
      </c>
      <c r="L98" s="19">
        <f t="shared" si="13"/>
        <v>2.0304362230299658E-10</v>
      </c>
      <c r="M98" s="20">
        <f t="shared" si="14"/>
        <v>2457802.2323509371</v>
      </c>
      <c r="N98" s="20">
        <f t="shared" si="15"/>
        <v>2457802.2327151699</v>
      </c>
      <c r="O98" s="20">
        <f t="shared" si="16"/>
        <v>3.6423259757581428E-4</v>
      </c>
      <c r="P98" s="21">
        <f t="shared" si="17"/>
        <v>2.9397061686803106E-5</v>
      </c>
      <c r="Q98" s="22">
        <f t="shared" si="18"/>
        <v>31.469696430550353</v>
      </c>
      <c r="R98" s="22">
        <f t="shared" si="18"/>
        <v>2.5399061297397885</v>
      </c>
    </row>
    <row r="99" spans="3:18" x14ac:dyDescent="0.2">
      <c r="C99" s="16">
        <v>2448773.2148535098</v>
      </c>
      <c r="D99" s="29">
        <v>2.9382757275464401E-9</v>
      </c>
      <c r="E99" s="17">
        <v>6.2362845501702603E-2</v>
      </c>
      <c r="F99" s="30">
        <v>2.58798362009754E-19</v>
      </c>
      <c r="G99" s="11">
        <v>2457802.4198190202</v>
      </c>
      <c r="H99" s="11">
        <v>2.7100000000000001E-5</v>
      </c>
      <c r="I99" s="12">
        <f t="shared" si="10"/>
        <v>144785.00608609809</v>
      </c>
      <c r="J99" s="12">
        <f t="shared" si="11"/>
        <v>144785</v>
      </c>
      <c r="K99" s="18">
        <f t="shared" si="12"/>
        <v>6.2362848123150919E-2</v>
      </c>
      <c r="L99" s="19">
        <f t="shared" si="13"/>
        <v>1.8715379165156926E-10</v>
      </c>
      <c r="M99" s="20">
        <f t="shared" si="14"/>
        <v>2457802.4194394737</v>
      </c>
      <c r="N99" s="20">
        <f t="shared" si="15"/>
        <v>2457802.4198190202</v>
      </c>
      <c r="O99" s="20">
        <f t="shared" si="16"/>
        <v>3.7954639434015919E-4</v>
      </c>
      <c r="P99" s="21">
        <f t="shared" si="17"/>
        <v>2.7097061686802332E-5</v>
      </c>
      <c r="Q99" s="22">
        <f t="shared" si="18"/>
        <v>32.792808470989755</v>
      </c>
      <c r="R99" s="22">
        <f t="shared" si="18"/>
        <v>2.3411861297397216</v>
      </c>
    </row>
    <row r="100" spans="3:18" x14ac:dyDescent="0.2">
      <c r="C100" s="16">
        <v>2448773.2148535098</v>
      </c>
      <c r="D100" s="29">
        <v>2.9382757275464401E-9</v>
      </c>
      <c r="E100" s="17">
        <v>6.2362845501702603E-2</v>
      </c>
      <c r="F100" s="30">
        <v>2.58798362009754E-19</v>
      </c>
      <c r="G100" s="11">
        <v>2457829.3605665099</v>
      </c>
      <c r="H100" s="11">
        <v>3.4999999999999997E-5</v>
      </c>
      <c r="I100" s="12">
        <f t="shared" si="10"/>
        <v>145217.00605776312</v>
      </c>
      <c r="J100" s="12">
        <f t="shared" si="11"/>
        <v>145217</v>
      </c>
      <c r="K100" s="18">
        <f t="shared" si="12"/>
        <v>6.2362848103184147E-2</v>
      </c>
      <c r="L100" s="19">
        <f t="shared" si="13"/>
        <v>2.4099837983343862E-10</v>
      </c>
      <c r="M100" s="20">
        <f t="shared" si="14"/>
        <v>2457829.3601887305</v>
      </c>
      <c r="N100" s="20">
        <f t="shared" si="15"/>
        <v>2457829.3605665099</v>
      </c>
      <c r="O100" s="20">
        <f t="shared" si="16"/>
        <v>3.777793453857009E-4</v>
      </c>
      <c r="P100" s="21">
        <f t="shared" si="17"/>
        <v>3.4997061686690536E-5</v>
      </c>
      <c r="Q100" s="22">
        <f t="shared" si="18"/>
        <v>32.64013544132456</v>
      </c>
      <c r="R100" s="22">
        <f t="shared" si="18"/>
        <v>3.0237461297300623</v>
      </c>
    </row>
    <row r="101" spans="3:18" x14ac:dyDescent="0.2">
      <c r="C101" s="16">
        <v>2448773.2148535098</v>
      </c>
      <c r="D101" s="29">
        <v>2.9382757275464401E-9</v>
      </c>
      <c r="E101" s="17">
        <v>6.2362845501702603E-2</v>
      </c>
      <c r="F101" s="30">
        <v>2.58798362009754E-19</v>
      </c>
      <c r="G101" s="11">
        <v>2458140.4264732799</v>
      </c>
      <c r="H101" s="11">
        <v>2.4000000000000001E-5</v>
      </c>
      <c r="I101" s="12">
        <f t="shared" si="10"/>
        <v>150205.00659345981</v>
      </c>
      <c r="J101" s="12">
        <f t="shared" si="11"/>
        <v>150205</v>
      </c>
      <c r="K101" s="18">
        <f t="shared" si="12"/>
        <v>6.2362848239207444E-2</v>
      </c>
      <c r="L101" s="19">
        <f t="shared" si="13"/>
        <v>1.5976206999948373E-10</v>
      </c>
      <c r="M101" s="20">
        <f t="shared" si="14"/>
        <v>2458140.4260620931</v>
      </c>
      <c r="N101" s="20">
        <f t="shared" si="15"/>
        <v>2458140.4264732799</v>
      </c>
      <c r="O101" s="20">
        <f t="shared" si="16"/>
        <v>4.1118691462230933E-4</v>
      </c>
      <c r="P101" s="21">
        <f t="shared" si="17"/>
        <v>2.3997061685399645E-5</v>
      </c>
      <c r="Q101" s="22">
        <f t="shared" si="18"/>
        <v>35.526549423367527</v>
      </c>
      <c r="R101" s="22">
        <f t="shared" si="18"/>
        <v>2.0733461296185292</v>
      </c>
    </row>
    <row r="102" spans="3:18" x14ac:dyDescent="0.2">
      <c r="C102" s="16">
        <v>2448773.2148535098</v>
      </c>
      <c r="D102" s="29">
        <v>2.9382757275464401E-9</v>
      </c>
      <c r="E102" s="17">
        <v>6.2362845501702603E-2</v>
      </c>
      <c r="F102" s="30">
        <v>2.58798362009754E-19</v>
      </c>
      <c r="G102" s="11">
        <v>2458200.23245417</v>
      </c>
      <c r="H102" s="11">
        <v>2.5299999999999998E-5</v>
      </c>
      <c r="I102" s="12">
        <f t="shared" si="10"/>
        <v>151164.00678674676</v>
      </c>
      <c r="J102" s="12">
        <f t="shared" si="11"/>
        <v>151164</v>
      </c>
      <c r="K102" s="18">
        <f t="shared" si="12"/>
        <v>6.2362848301581147E-2</v>
      </c>
      <c r="L102" s="19">
        <f t="shared" si="13"/>
        <v>1.6734845415755373E-10</v>
      </c>
      <c r="M102" s="20">
        <f t="shared" si="14"/>
        <v>2458200.2320309291</v>
      </c>
      <c r="N102" s="20">
        <f t="shared" si="15"/>
        <v>2458200.23245417</v>
      </c>
      <c r="O102" s="20">
        <f t="shared" si="16"/>
        <v>4.2324084026915121E-4</v>
      </c>
      <c r="P102" s="21">
        <f t="shared" si="17"/>
        <v>2.5297061685151455E-5</v>
      </c>
      <c r="Q102" s="22">
        <f t="shared" si="18"/>
        <v>36.568008599254668</v>
      </c>
      <c r="R102" s="22">
        <f t="shared" si="18"/>
        <v>2.1856661295970858</v>
      </c>
    </row>
    <row r="103" spans="3:18" x14ac:dyDescent="0.2">
      <c r="C103" s="16">
        <v>2448773.2148535098</v>
      </c>
      <c r="D103" s="29">
        <v>2.9382757275464401E-9</v>
      </c>
      <c r="E103" s="17">
        <v>6.2362845501702603E-2</v>
      </c>
      <c r="F103" s="30">
        <v>2.58798362009754E-19</v>
      </c>
      <c r="G103" s="11">
        <v>2458542.4174051099</v>
      </c>
      <c r="H103" s="11">
        <v>4.6199999999999998E-5</v>
      </c>
      <c r="I103" s="12">
        <f t="shared" si="10"/>
        <v>156651.00707012069</v>
      </c>
      <c r="J103" s="12">
        <f t="shared" si="11"/>
        <v>156651</v>
      </c>
      <c r="K103" s="18">
        <f t="shared" si="12"/>
        <v>6.2362848316321363E-2</v>
      </c>
      <c r="L103" s="19">
        <f t="shared" si="13"/>
        <v>2.9490435250507469E-10</v>
      </c>
      <c r="M103" s="20">
        <f t="shared" si="14"/>
        <v>2458542.4169641971</v>
      </c>
      <c r="N103" s="20">
        <f t="shared" si="15"/>
        <v>2458542.4174051099</v>
      </c>
      <c r="O103" s="20">
        <f t="shared" si="16"/>
        <v>4.4091284341707393E-4</v>
      </c>
      <c r="P103" s="21">
        <f t="shared" si="17"/>
        <v>4.6197061683731438E-5</v>
      </c>
      <c r="Q103" s="22">
        <f t="shared" si="18"/>
        <v>38.094869671235188</v>
      </c>
      <c r="R103" s="22">
        <f t="shared" si="18"/>
        <v>3.9914261294743962</v>
      </c>
    </row>
    <row r="104" spans="3:18" x14ac:dyDescent="0.2">
      <c r="C104" s="16">
        <v>2448773.2148535098</v>
      </c>
      <c r="D104" s="29">
        <v>2.9382757275464401E-9</v>
      </c>
      <c r="E104" s="17">
        <v>6.2362845501702603E-2</v>
      </c>
      <c r="F104" s="30">
        <v>2.58798362009754E-19</v>
      </c>
      <c r="G104" s="11">
        <v>2458580.0845500999</v>
      </c>
      <c r="H104" s="11">
        <v>4.2299999999999998E-5</v>
      </c>
      <c r="I104" s="12">
        <f t="shared" si="10"/>
        <v>157255.00685055135</v>
      </c>
      <c r="J104" s="12">
        <f t="shared" si="11"/>
        <v>157255</v>
      </c>
      <c r="K104" s="18">
        <f t="shared" si="12"/>
        <v>6.2362848218435775E-2</v>
      </c>
      <c r="L104" s="19">
        <f t="shared" si="13"/>
        <v>2.6897117245411883E-10</v>
      </c>
      <c r="M104" s="20">
        <f t="shared" si="14"/>
        <v>2458580.0841228799</v>
      </c>
      <c r="N104" s="20">
        <f t="shared" si="15"/>
        <v>2458580.0845500999</v>
      </c>
      <c r="O104" s="20">
        <f t="shared" si="16"/>
        <v>4.2721987492500002E-4</v>
      </c>
      <c r="P104" s="21">
        <f t="shared" si="17"/>
        <v>4.2297061683575123E-5</v>
      </c>
      <c r="Q104" s="22">
        <f t="shared" si="18"/>
        <v>36.911797193520002</v>
      </c>
      <c r="R104" s="22">
        <f t="shared" si="18"/>
        <v>3.6544661294608902</v>
      </c>
    </row>
    <row r="105" spans="3:18" x14ac:dyDescent="0.2">
      <c r="C105" s="16">
        <v>2448773.2148535098</v>
      </c>
      <c r="D105" s="29">
        <v>2.9382757275464401E-9</v>
      </c>
      <c r="E105" s="17">
        <v>6.2362845501702603E-2</v>
      </c>
      <c r="F105" s="30">
        <v>2.58798362009754E-19</v>
      </c>
      <c r="G105" s="11">
        <v>2458851.3006062899</v>
      </c>
      <c r="H105" s="11">
        <v>3.79E-5</v>
      </c>
      <c r="I105" s="12">
        <f t="shared" si="10"/>
        <v>161604.00750964668</v>
      </c>
      <c r="J105" s="12">
        <f t="shared" si="11"/>
        <v>161604</v>
      </c>
      <c r="K105" s="18">
        <f t="shared" si="12"/>
        <v>6.2362848399668845E-2</v>
      </c>
      <c r="L105" s="19">
        <f t="shared" si="13"/>
        <v>2.3450571597406286E-10</v>
      </c>
      <c r="M105" s="20">
        <f t="shared" si="14"/>
        <v>2458851.3001379669</v>
      </c>
      <c r="N105" s="20">
        <f t="shared" si="15"/>
        <v>2458851.3006062899</v>
      </c>
      <c r="O105" s="20">
        <f t="shared" si="16"/>
        <v>4.6832293656845492E-4</v>
      </c>
      <c r="P105" s="21">
        <f t="shared" si="17"/>
        <v>3.7897061682449607E-5</v>
      </c>
      <c r="Q105" s="22">
        <f t="shared" si="18"/>
        <v>40.463101719514505</v>
      </c>
      <c r="R105" s="22">
        <f t="shared" si="18"/>
        <v>3.2743061293636462</v>
      </c>
    </row>
    <row r="106" spans="3:18" x14ac:dyDescent="0.2">
      <c r="C106" s="16">
        <v>2448773.2148535098</v>
      </c>
      <c r="D106" s="29">
        <v>2.9382757275464401E-9</v>
      </c>
      <c r="E106" s="17">
        <v>6.2362845501702603E-2</v>
      </c>
      <c r="F106" s="30">
        <v>2.58798362009754E-19</v>
      </c>
      <c r="G106" s="11">
        <v>2458870.2588874698</v>
      </c>
      <c r="H106" s="11">
        <v>3.8899999999999997E-5</v>
      </c>
      <c r="I106" s="12">
        <f t="shared" si="10"/>
        <v>161908.0071271653</v>
      </c>
      <c r="J106" s="12">
        <f t="shared" si="11"/>
        <v>161908</v>
      </c>
      <c r="K106" s="18">
        <f t="shared" si="12"/>
        <v>6.2362848246905488E-2</v>
      </c>
      <c r="L106" s="19">
        <f t="shared" si="13"/>
        <v>2.4024175287368416E-10</v>
      </c>
      <c r="M106" s="20">
        <f t="shared" si="14"/>
        <v>2458870.2584429993</v>
      </c>
      <c r="N106" s="20">
        <f t="shared" si="15"/>
        <v>2458870.2588874698</v>
      </c>
      <c r="O106" s="20">
        <f t="shared" si="16"/>
        <v>4.4447030861677339E-4</v>
      </c>
      <c r="P106" s="21">
        <f t="shared" si="17"/>
        <v>3.8897061682370932E-5</v>
      </c>
      <c r="Q106" s="22">
        <f t="shared" si="18"/>
        <v>38.402234664489221</v>
      </c>
      <c r="R106" s="22">
        <f t="shared" si="18"/>
        <v>3.3607061293568483</v>
      </c>
    </row>
    <row r="107" spans="3:18" x14ac:dyDescent="0.2">
      <c r="C107" s="16">
        <v>2448773.2148535098</v>
      </c>
      <c r="D107" s="29">
        <v>2.9382757275464401E-9</v>
      </c>
      <c r="E107" s="17">
        <v>6.2362845501702603E-2</v>
      </c>
      <c r="F107" s="30">
        <v>2.58798362009754E-19</v>
      </c>
      <c r="G107" s="11">
        <v>2458870.38363828</v>
      </c>
      <c r="H107" s="11">
        <v>2.6699999999999998E-5</v>
      </c>
      <c r="I107" s="12">
        <f t="shared" si="10"/>
        <v>161910.00752995652</v>
      </c>
      <c r="J107" s="12">
        <f t="shared" si="11"/>
        <v>161910</v>
      </c>
      <c r="K107" s="18">
        <f t="shared" si="12"/>
        <v>6.2362848402014594E-2</v>
      </c>
      <c r="L107" s="19">
        <f t="shared" si="13"/>
        <v>1.6488828191138566E-10</v>
      </c>
      <c r="M107" s="20">
        <f t="shared" si="14"/>
        <v>2458870.3831686904</v>
      </c>
      <c r="N107" s="20">
        <f t="shared" si="15"/>
        <v>2458870.38363828</v>
      </c>
      <c r="O107" s="20">
        <f t="shared" si="16"/>
        <v>4.6958951439357577E-4</v>
      </c>
      <c r="P107" s="21">
        <f t="shared" si="17"/>
        <v>2.6697061682370409E-5</v>
      </c>
      <c r="Q107" s="22">
        <f t="shared" si="18"/>
        <v>40.572534043604946</v>
      </c>
      <c r="R107" s="22">
        <f t="shared" si="18"/>
        <v>2.3066261293568031</v>
      </c>
    </row>
    <row r="108" spans="3:18" x14ac:dyDescent="0.2">
      <c r="C108" s="16">
        <v>2448773.2148535098</v>
      </c>
      <c r="D108" s="29">
        <v>2.9382757275464401E-9</v>
      </c>
      <c r="E108" s="17">
        <v>6.2362845501702603E-2</v>
      </c>
      <c r="F108" s="30">
        <v>2.58798362009754E-19</v>
      </c>
      <c r="G108" s="11">
        <v>2458871.1943113999</v>
      </c>
      <c r="H108" s="11">
        <v>4.6400000000000003E-5</v>
      </c>
      <c r="I108" s="12">
        <f t="shared" si="10"/>
        <v>161923.00682646784</v>
      </c>
      <c r="J108" s="12">
        <f t="shared" si="11"/>
        <v>161923</v>
      </c>
      <c r="K108" s="18">
        <f t="shared" si="12"/>
        <v>6.2362848130840885E-2</v>
      </c>
      <c r="L108" s="19">
        <f t="shared" si="13"/>
        <v>2.865378094790268E-10</v>
      </c>
      <c r="M108" s="20">
        <f t="shared" si="14"/>
        <v>2458871.1938856822</v>
      </c>
      <c r="N108" s="20">
        <f t="shared" si="15"/>
        <v>2458871.1943113999</v>
      </c>
      <c r="O108" s="20">
        <f t="shared" si="16"/>
        <v>4.2571795804992318E-4</v>
      </c>
      <c r="P108" s="21">
        <f t="shared" si="17"/>
        <v>4.6397061682367056E-5</v>
      </c>
      <c r="Q108" s="22">
        <f t="shared" si="18"/>
        <v>36.782031575513365</v>
      </c>
      <c r="R108" s="22">
        <f t="shared" si="18"/>
        <v>4.0087061293565132</v>
      </c>
    </row>
    <row r="109" spans="3:18" x14ac:dyDescent="0.2">
      <c r="C109" s="16">
        <v>2448773.2148535098</v>
      </c>
      <c r="D109" s="29">
        <v>2.9382757275464401E-9</v>
      </c>
      <c r="E109" s="17">
        <v>6.2362845501702603E-2</v>
      </c>
      <c r="F109" s="30">
        <v>2.58798362009754E-19</v>
      </c>
      <c r="G109" s="11">
        <v>2458871.2567542</v>
      </c>
      <c r="H109" s="11">
        <v>4.1E-5</v>
      </c>
      <c r="I109" s="12">
        <f t="shared" si="10"/>
        <v>161924.0081085538</v>
      </c>
      <c r="J109" s="12">
        <f t="shared" si="11"/>
        <v>161924</v>
      </c>
      <c r="K109" s="18">
        <f t="shared" si="12"/>
        <v>6.2362848624602771E-2</v>
      </c>
      <c r="L109" s="19">
        <f t="shared" si="13"/>
        <v>2.5318706136380314E-10</v>
      </c>
      <c r="M109" s="20">
        <f t="shared" si="14"/>
        <v>2458871.2562485277</v>
      </c>
      <c r="N109" s="20">
        <f t="shared" si="15"/>
        <v>2458871.2567542</v>
      </c>
      <c r="O109" s="20">
        <f t="shared" si="16"/>
        <v>5.056724867431861E-4</v>
      </c>
      <c r="P109" s="21">
        <f t="shared" si="17"/>
        <v>4.0997061682366796E-5</v>
      </c>
      <c r="Q109" s="22">
        <f t="shared" si="18"/>
        <v>43.690102854611283</v>
      </c>
      <c r="R109" s="22">
        <f t="shared" si="18"/>
        <v>3.5421461293564915</v>
      </c>
    </row>
    <row r="110" spans="3:18" x14ac:dyDescent="0.2">
      <c r="C110" s="16">
        <v>2448773.2148535098</v>
      </c>
      <c r="D110" s="29">
        <v>2.9382757275464401E-9</v>
      </c>
      <c r="E110" s="17">
        <v>6.2362845501702603E-2</v>
      </c>
      <c r="F110" s="30">
        <v>2.58798362009754E-19</v>
      </c>
      <c r="G110" s="11">
        <v>2458873.3146982798</v>
      </c>
      <c r="H110" s="11">
        <v>2.7399999999999999E-5</v>
      </c>
      <c r="I110" s="12">
        <f t="shared" si="10"/>
        <v>161957.00763035729</v>
      </c>
      <c r="J110" s="12">
        <f t="shared" si="11"/>
        <v>161957</v>
      </c>
      <c r="K110" s="18">
        <f t="shared" si="12"/>
        <v>6.2362848439833043E-2</v>
      </c>
      <c r="L110" s="19">
        <f t="shared" si="13"/>
        <v>1.6916256613960775E-10</v>
      </c>
      <c r="M110" s="20">
        <f t="shared" si="14"/>
        <v>2458873.3142224289</v>
      </c>
      <c r="N110" s="20">
        <f t="shared" si="15"/>
        <v>2458873.3146982798</v>
      </c>
      <c r="O110" s="20">
        <f t="shared" si="16"/>
        <v>4.758507917250257E-4</v>
      </c>
      <c r="P110" s="21">
        <f t="shared" si="17"/>
        <v>2.7397061682358245E-5</v>
      </c>
      <c r="Q110" s="22">
        <f t="shared" si="18"/>
        <v>41.113508405042218</v>
      </c>
      <c r="R110" s="22">
        <f t="shared" si="18"/>
        <v>2.3671061293557525</v>
      </c>
    </row>
    <row r="111" spans="3:18" x14ac:dyDescent="0.2">
      <c r="C111" s="16">
        <v>2448773.2148535098</v>
      </c>
      <c r="D111" s="29">
        <v>2.9382757275464401E-9</v>
      </c>
      <c r="E111" s="17">
        <v>6.2362845501702603E-2</v>
      </c>
      <c r="F111" s="30">
        <v>2.58798362009754E-19</v>
      </c>
      <c r="G111" s="11">
        <v>2458873.4394327998</v>
      </c>
      <c r="H111" s="11">
        <v>4.3699999999999998E-5</v>
      </c>
      <c r="I111" s="12">
        <f t="shared" si="10"/>
        <v>161959.00777193159</v>
      </c>
      <c r="J111" s="12">
        <f t="shared" si="11"/>
        <v>161959</v>
      </c>
      <c r="K111" s="18">
        <f t="shared" si="12"/>
        <v>6.2362848494310417E-2</v>
      </c>
      <c r="L111" s="19">
        <f t="shared" si="13"/>
        <v>2.698032324494005E-10</v>
      </c>
      <c r="M111" s="20">
        <f t="shared" si="14"/>
        <v>2458873.43894812</v>
      </c>
      <c r="N111" s="20">
        <f t="shared" si="15"/>
        <v>2458873.4394327998</v>
      </c>
      <c r="O111" s="20">
        <f t="shared" si="16"/>
        <v>4.846797690016974E-4</v>
      </c>
      <c r="P111" s="21">
        <f t="shared" si="17"/>
        <v>4.3697061682357734E-5</v>
      </c>
      <c r="Q111" s="22">
        <f t="shared" si="18"/>
        <v>41.876332041746657</v>
      </c>
      <c r="R111" s="22">
        <f t="shared" si="18"/>
        <v>3.7754261293557088</v>
      </c>
    </row>
    <row r="112" spans="3:18" x14ac:dyDescent="0.2">
      <c r="C112" s="16">
        <v>2448773.2148535098</v>
      </c>
      <c r="D112" s="29">
        <v>2.9382757275464401E-9</v>
      </c>
      <c r="E112" s="17">
        <v>6.2362845501702603E-2</v>
      </c>
      <c r="F112" s="30">
        <v>2.58798362009754E-19</v>
      </c>
      <c r="G112" s="11">
        <v>2458880.1746273101</v>
      </c>
      <c r="H112" s="11">
        <v>4.1199999999999999E-5</v>
      </c>
      <c r="I112" s="12">
        <f t="shared" si="10"/>
        <v>162067.00788732292</v>
      </c>
      <c r="J112" s="12">
        <f t="shared" si="11"/>
        <v>162067</v>
      </c>
      <c r="K112" s="18">
        <f t="shared" si="12"/>
        <v>6.236284853671837E-2</v>
      </c>
      <c r="L112" s="19">
        <f t="shared" si="13"/>
        <v>2.5419771899444336E-10</v>
      </c>
      <c r="M112" s="20">
        <f t="shared" si="14"/>
        <v>2458880.1741354344</v>
      </c>
      <c r="N112" s="20">
        <f t="shared" si="15"/>
        <v>2458880.1746273101</v>
      </c>
      <c r="O112" s="20">
        <f t="shared" si="16"/>
        <v>4.9187590022672922E-4</v>
      </c>
      <c r="P112" s="21">
        <f t="shared" si="17"/>
        <v>4.1197061682329782E-5</v>
      </c>
      <c r="Q112" s="22">
        <f t="shared" si="18"/>
        <v>42.498077779589408</v>
      </c>
      <c r="R112" s="22">
        <f t="shared" si="18"/>
        <v>3.5594261293532927</v>
      </c>
    </row>
    <row r="113" spans="3:18" x14ac:dyDescent="0.2">
      <c r="C113" s="16">
        <v>2448773.2148535098</v>
      </c>
      <c r="D113" s="29">
        <v>2.9382757275464401E-9</v>
      </c>
      <c r="E113" s="17">
        <v>6.2362845501702603E-2</v>
      </c>
      <c r="F113" s="30">
        <v>2.58798362009754E-19</v>
      </c>
      <c r="G113" s="11">
        <v>2458909.2980291299</v>
      </c>
      <c r="H113" s="11">
        <v>2.69E-5</v>
      </c>
      <c r="I113" s="12">
        <f t="shared" si="10"/>
        <v>162534.00713319491</v>
      </c>
      <c r="J113" s="12">
        <f t="shared" si="11"/>
        <v>162534</v>
      </c>
      <c r="K113" s="18">
        <f t="shared" si="12"/>
        <v>6.2362848238645845E-2</v>
      </c>
      <c r="L113" s="19">
        <f t="shared" si="13"/>
        <v>1.6548575512983409E-10</v>
      </c>
      <c r="M113" s="20">
        <f t="shared" si="14"/>
        <v>2458909.2975842836</v>
      </c>
      <c r="N113" s="20">
        <f t="shared" si="15"/>
        <v>2458909.2980291299</v>
      </c>
      <c r="O113" s="20">
        <f t="shared" si="16"/>
        <v>4.4484633281202668E-4</v>
      </c>
      <c r="P113" s="21">
        <f t="shared" si="17"/>
        <v>2.6897061682208918E-5</v>
      </c>
      <c r="Q113" s="22">
        <f t="shared" si="18"/>
        <v>38.434723154959102</v>
      </c>
      <c r="R113" s="22">
        <f t="shared" si="18"/>
        <v>2.3239061293428507</v>
      </c>
    </row>
    <row r="114" spans="3:18" x14ac:dyDescent="0.2">
      <c r="C114" s="16">
        <v>2448773.2148535098</v>
      </c>
      <c r="D114" s="29">
        <v>2.9382757275464401E-9</v>
      </c>
      <c r="E114" s="17">
        <v>6.2362845501702603E-2</v>
      </c>
      <c r="F114" s="30">
        <v>2.58798362009754E-19</v>
      </c>
      <c r="G114" s="11">
        <v>2458926.1359900301</v>
      </c>
      <c r="H114" s="11">
        <v>4.5599999999999997E-5</v>
      </c>
      <c r="I114" s="12">
        <f t="shared" si="10"/>
        <v>162804.00701477207</v>
      </c>
      <c r="J114" s="12">
        <f t="shared" si="11"/>
        <v>162804</v>
      </c>
      <c r="K114" s="18">
        <f t="shared" si="12"/>
        <v>6.2362848188744366E-2</v>
      </c>
      <c r="L114" s="19">
        <f t="shared" si="13"/>
        <v>2.8007335031247666E-10</v>
      </c>
      <c r="M114" s="20">
        <f t="shared" si="14"/>
        <v>2458926.1355525688</v>
      </c>
      <c r="N114" s="20">
        <f t="shared" si="15"/>
        <v>2458926.1359900301</v>
      </c>
      <c r="O114" s="20">
        <f t="shared" si="16"/>
        <v>4.3746114713552608E-4</v>
      </c>
      <c r="P114" s="21">
        <f t="shared" si="17"/>
        <v>4.5597061682139042E-5</v>
      </c>
      <c r="Q114" s="22">
        <f t="shared" si="18"/>
        <v>37.796643112509457</v>
      </c>
      <c r="R114" s="22">
        <f t="shared" si="18"/>
        <v>3.9395861293368135</v>
      </c>
    </row>
    <row r="115" spans="3:18" x14ac:dyDescent="0.2">
      <c r="C115" s="16">
        <v>2448773.2148535098</v>
      </c>
      <c r="D115" s="29">
        <v>2.9382757275464401E-9</v>
      </c>
      <c r="E115" s="17">
        <v>6.2362845501702603E-2</v>
      </c>
      <c r="F115" s="30">
        <v>2.58798362009754E-19</v>
      </c>
      <c r="G115" s="11">
        <v>2458931.1250399798</v>
      </c>
      <c r="H115" s="11">
        <v>3.7100000000000001E-5</v>
      </c>
      <c r="I115" s="12">
        <f t="shared" si="10"/>
        <v>162884.00737250986</v>
      </c>
      <c r="J115" s="12">
        <f t="shared" si="11"/>
        <v>162884</v>
      </c>
      <c r="K115" s="18">
        <f t="shared" si="12"/>
        <v>6.2362848324390492E-2</v>
      </c>
      <c r="L115" s="19">
        <f t="shared" si="13"/>
        <v>2.2775141649439146E-10</v>
      </c>
      <c r="M115" s="20">
        <f t="shared" si="14"/>
        <v>2458931.1245802091</v>
      </c>
      <c r="N115" s="20">
        <f t="shared" si="15"/>
        <v>2458931.1250399798</v>
      </c>
      <c r="O115" s="20">
        <f t="shared" si="16"/>
        <v>4.5977069410885196E-4</v>
      </c>
      <c r="P115" s="21">
        <f t="shared" si="17"/>
        <v>3.7097061682118344E-5</v>
      </c>
      <c r="Q115" s="22">
        <f t="shared" si="18"/>
        <v>39.72418797100481</v>
      </c>
      <c r="R115" s="22">
        <f t="shared" si="18"/>
        <v>3.2051861293350248</v>
      </c>
    </row>
    <row r="116" spans="3:18" x14ac:dyDescent="0.2">
      <c r="C116" s="16">
        <v>2448773.2148535098</v>
      </c>
      <c r="D116" s="29">
        <v>2.9382757275464401E-9</v>
      </c>
      <c r="E116" s="17">
        <v>6.2362845501702603E-2</v>
      </c>
      <c r="F116" s="30">
        <v>2.58798362009754E-19</v>
      </c>
      <c r="G116" s="11">
        <v>2456004.24921</v>
      </c>
      <c r="H116" s="11">
        <v>1E-4</v>
      </c>
      <c r="I116" s="12">
        <f t="shared" ref="I116:I124" si="19">(G116-C116)/E116</f>
        <v>115951.00092558838</v>
      </c>
      <c r="J116" s="12">
        <f t="shared" ref="J116:J124" si="20">ROUND(I116,0)</f>
        <v>115951</v>
      </c>
      <c r="K116" s="18">
        <f t="shared" ref="K116:K124" si="21">(G116-C116)/J116</f>
        <v>6.2362845999519134E-2</v>
      </c>
      <c r="L116" s="19">
        <f t="shared" ref="L116:L124" si="22">ABS((H116-D116)/J116)</f>
        <v>8.6240792855837774E-10</v>
      </c>
      <c r="M116" s="20">
        <f t="shared" ref="M116:M124" si="23">C116+(E116*J116)</f>
        <v>2456004.2491522776</v>
      </c>
      <c r="N116" s="20">
        <f t="shared" ref="N116:N124" si="24">C116+(K116*J116)</f>
        <v>2456004.24921</v>
      </c>
      <c r="O116" s="20">
        <f t="shared" ref="O116:O124" si="25">(K116-E116)*J116</f>
        <v>5.7722324592147933E-5</v>
      </c>
      <c r="P116" s="21">
        <f t="shared" ref="P116:P124" si="26">ABS((L116-F116)*J116)</f>
        <v>9.9997061694264536E-5</v>
      </c>
      <c r="Q116" s="22">
        <f t="shared" ref="Q116:Q124" si="27">O116*24*60*60</f>
        <v>4.9872088447615814</v>
      </c>
      <c r="R116" s="22">
        <f t="shared" ref="R116:R124" si="28">P116*24*60*60</f>
        <v>8.639746130384454</v>
      </c>
    </row>
    <row r="117" spans="3:18" x14ac:dyDescent="0.2">
      <c r="C117" s="16">
        <v>2448773.2148535098</v>
      </c>
      <c r="D117" s="29">
        <v>2.9382757275464401E-9</v>
      </c>
      <c r="E117" s="17">
        <v>6.2362845501702603E-2</v>
      </c>
      <c r="F117" s="30">
        <v>2.58798362009754E-19</v>
      </c>
      <c r="G117" s="11">
        <v>2456403.3091699998</v>
      </c>
      <c r="H117" s="11">
        <v>1.3999999999999999E-4</v>
      </c>
      <c r="I117" s="12">
        <f t="shared" si="19"/>
        <v>122350.00271566636</v>
      </c>
      <c r="J117" s="12">
        <f t="shared" si="20"/>
        <v>122350</v>
      </c>
      <c r="K117" s="18">
        <f t="shared" si="21"/>
        <v>6.236284688590106E-2</v>
      </c>
      <c r="L117" s="19">
        <f t="shared" si="22"/>
        <v>1.1442342601084794E-9</v>
      </c>
      <c r="M117" s="20">
        <f t="shared" si="23"/>
        <v>2456403.309000643</v>
      </c>
      <c r="N117" s="20">
        <f t="shared" si="24"/>
        <v>2456403.3091699998</v>
      </c>
      <c r="O117" s="20">
        <f t="shared" si="25"/>
        <v>1.6935668124377912E-4</v>
      </c>
      <c r="P117" s="21">
        <f t="shared" si="26"/>
        <v>1.3999706169260848E-4</v>
      </c>
      <c r="Q117" s="22">
        <f t="shared" si="27"/>
        <v>14.632417259462516</v>
      </c>
      <c r="R117" s="22">
        <f t="shared" si="28"/>
        <v>12.095746130241373</v>
      </c>
    </row>
    <row r="118" spans="3:18" x14ac:dyDescent="0.2">
      <c r="C118" s="16">
        <v>2448773.2148535098</v>
      </c>
      <c r="D118" s="29">
        <v>2.9382757275464401E-9</v>
      </c>
      <c r="E118" s="17">
        <v>6.2362845501702603E-2</v>
      </c>
      <c r="F118" s="30">
        <v>2.58798362009754E-19</v>
      </c>
      <c r="G118" s="11">
        <v>2456772.1854699999</v>
      </c>
      <c r="H118" s="11">
        <v>6.9999999999999994E-5</v>
      </c>
      <c r="I118" s="12">
        <f t="shared" si="19"/>
        <v>128265.00381981015</v>
      </c>
      <c r="J118" s="12">
        <f t="shared" si="20"/>
        <v>128265</v>
      </c>
      <c r="K118" s="18">
        <f t="shared" si="21"/>
        <v>6.2362847358906286E-2</v>
      </c>
      <c r="L118" s="19">
        <f t="shared" si="22"/>
        <v>5.4572222916830356E-10</v>
      </c>
      <c r="M118" s="20">
        <f t="shared" si="23"/>
        <v>2456772.1852317858</v>
      </c>
      <c r="N118" s="20">
        <f t="shared" si="24"/>
        <v>2456772.1854699999</v>
      </c>
      <c r="O118" s="20">
        <f t="shared" si="25"/>
        <v>2.3821423033705547E-4</v>
      </c>
      <c r="P118" s="21">
        <f t="shared" si="26"/>
        <v>6.9997061691077689E-5</v>
      </c>
      <c r="Q118" s="22">
        <f t="shared" si="27"/>
        <v>20.581709501121594</v>
      </c>
      <c r="R118" s="22">
        <f t="shared" si="28"/>
        <v>6.047746130109112</v>
      </c>
    </row>
    <row r="119" spans="3:18" x14ac:dyDescent="0.2">
      <c r="C119" s="16">
        <v>2448773.2148535098</v>
      </c>
      <c r="D119" s="29">
        <v>2.9382757275464401E-9</v>
      </c>
      <c r="E119" s="17">
        <v>6.2362845501702603E-2</v>
      </c>
      <c r="F119" s="30">
        <v>2.58798362009754E-19</v>
      </c>
      <c r="G119" s="11">
        <v>2457453.8114299998</v>
      </c>
      <c r="H119" s="11">
        <v>1.4999999999999999E-4</v>
      </c>
      <c r="I119" s="12">
        <f t="shared" si="19"/>
        <v>139195.00476053453</v>
      </c>
      <c r="J119" s="12">
        <f t="shared" si="20"/>
        <v>139195</v>
      </c>
      <c r="K119" s="18">
        <f t="shared" si="21"/>
        <v>6.236284763454128E-2</v>
      </c>
      <c r="L119" s="19">
        <f t="shared" si="22"/>
        <v>1.0776038056271594E-9</v>
      </c>
      <c r="M119" s="20">
        <f t="shared" si="23"/>
        <v>2457453.8111331193</v>
      </c>
      <c r="N119" s="20">
        <f t="shared" si="24"/>
        <v>2457453.8114299998</v>
      </c>
      <c r="O119" s="20">
        <f t="shared" si="25"/>
        <v>2.9688047957613511E-4</v>
      </c>
      <c r="P119" s="21">
        <f t="shared" si="26"/>
        <v>1.4999706168824901E-4</v>
      </c>
      <c r="Q119" s="22">
        <f t="shared" si="27"/>
        <v>25.650473435378075</v>
      </c>
      <c r="R119" s="22">
        <f t="shared" si="28"/>
        <v>12.959746129864714</v>
      </c>
    </row>
    <row r="120" spans="3:18" x14ac:dyDescent="0.2">
      <c r="C120" s="16">
        <v>2448773.2148535098</v>
      </c>
      <c r="D120" s="29">
        <v>2.9382757275464401E-9</v>
      </c>
      <c r="E120" s="17">
        <v>6.2362845501702603E-2</v>
      </c>
      <c r="F120" s="30">
        <v>2.58798362009754E-19</v>
      </c>
      <c r="G120" s="11">
        <v>2457846.8221999998</v>
      </c>
      <c r="H120" s="11">
        <v>6.0000000000000002E-5</v>
      </c>
      <c r="I120" s="12">
        <f t="shared" si="19"/>
        <v>145497.00664704759</v>
      </c>
      <c r="J120" s="12">
        <f t="shared" si="20"/>
        <v>145497</v>
      </c>
      <c r="K120" s="18">
        <f t="shared" si="21"/>
        <v>6.2362848350756547E-2</v>
      </c>
      <c r="L120" s="19">
        <f t="shared" si="22"/>
        <v>4.1235944194225627E-10</v>
      </c>
      <c r="M120" s="20">
        <f t="shared" si="23"/>
        <v>2457846.8217854709</v>
      </c>
      <c r="N120" s="20">
        <f t="shared" si="24"/>
        <v>2457846.8221999998</v>
      </c>
      <c r="O120" s="20">
        <f t="shared" si="25"/>
        <v>4.1452880171256173E-4</v>
      </c>
      <c r="P120" s="21">
        <f t="shared" si="26"/>
        <v>5.9997061686618075E-5</v>
      </c>
      <c r="Q120" s="22">
        <f t="shared" si="27"/>
        <v>35.815288467965331</v>
      </c>
      <c r="R120" s="22">
        <f t="shared" si="28"/>
        <v>5.1837461297238017</v>
      </c>
    </row>
    <row r="121" spans="3:18" x14ac:dyDescent="0.2">
      <c r="C121" s="16">
        <v>2448773.2148535098</v>
      </c>
      <c r="D121" s="29">
        <v>2.9382757275464401E-9</v>
      </c>
      <c r="E121" s="17">
        <v>6.2362845501702603E-2</v>
      </c>
      <c r="F121" s="30">
        <v>2.58798362009754E-19</v>
      </c>
      <c r="G121" s="11">
        <v>2458187.5104100001</v>
      </c>
      <c r="H121" s="11">
        <v>1.2999999999999999E-4</v>
      </c>
      <c r="I121" s="12">
        <f t="shared" si="19"/>
        <v>150960.00640691235</v>
      </c>
      <c r="J121" s="12">
        <f t="shared" si="20"/>
        <v>150960</v>
      </c>
      <c r="K121" s="18">
        <f t="shared" si="21"/>
        <v>6.2362848148451971E-2</v>
      </c>
      <c r="L121" s="19">
        <f t="shared" si="22"/>
        <v>8.6113580898431665E-10</v>
      </c>
      <c r="M121" s="20">
        <f t="shared" si="23"/>
        <v>2458187.5100104469</v>
      </c>
      <c r="N121" s="20">
        <f t="shared" si="24"/>
        <v>2458187.5104100001</v>
      </c>
      <c r="O121" s="20">
        <f t="shared" si="25"/>
        <v>3.9955328463625595E-4</v>
      </c>
      <c r="P121" s="21">
        <f t="shared" si="26"/>
        <v>1.2999706168520425E-4</v>
      </c>
      <c r="Q121" s="22">
        <f t="shared" si="27"/>
        <v>34.521403792572514</v>
      </c>
      <c r="R121" s="22">
        <f t="shared" si="28"/>
        <v>11.231746129601648</v>
      </c>
    </row>
    <row r="122" spans="3:18" x14ac:dyDescent="0.2">
      <c r="C122" s="16">
        <v>2448773.2148535098</v>
      </c>
      <c r="D122" s="29">
        <v>2.9382757275464401E-9</v>
      </c>
      <c r="E122" s="17">
        <v>6.2362845501702603E-2</v>
      </c>
      <c r="F122" s="30">
        <v>2.58798362009754E-19</v>
      </c>
      <c r="G122" s="11">
        <v>2458593.2430099999</v>
      </c>
      <c r="H122" s="11">
        <v>1.7000000000000001E-4</v>
      </c>
      <c r="I122" s="12">
        <f t="shared" si="19"/>
        <v>157466.00523900025</v>
      </c>
      <c r="J122" s="12">
        <f t="shared" si="20"/>
        <v>157466</v>
      </c>
      <c r="K122" s="18">
        <f t="shared" si="21"/>
        <v>6.2362847576556621E-2</v>
      </c>
      <c r="L122" s="19">
        <f t="shared" si="22"/>
        <v>1.0795794757234734E-9</v>
      </c>
      <c r="M122" s="20">
        <f t="shared" si="23"/>
        <v>2458593.2426832807</v>
      </c>
      <c r="N122" s="20">
        <f t="shared" si="24"/>
        <v>2458593.2430099999</v>
      </c>
      <c r="O122" s="20">
        <f t="shared" si="25"/>
        <v>3.2671896276122159E-4</v>
      </c>
      <c r="P122" s="21">
        <f t="shared" si="26"/>
        <v>1.6999706168352053E-4</v>
      </c>
      <c r="Q122" s="22">
        <f t="shared" si="27"/>
        <v>28.228518382569547</v>
      </c>
      <c r="R122" s="22">
        <f t="shared" si="28"/>
        <v>14.687746129456174</v>
      </c>
    </row>
    <row r="123" spans="3:18" x14ac:dyDescent="0.2">
      <c r="C123" s="16">
        <v>2448773.2148535098</v>
      </c>
      <c r="D123" s="29">
        <v>2.9382757275464401E-9</v>
      </c>
      <c r="E123" s="17">
        <v>6.2362845501702603E-2</v>
      </c>
      <c r="F123" s="30">
        <v>2.58798362009754E-19</v>
      </c>
      <c r="G123" s="11">
        <v>2458934.1185599999</v>
      </c>
      <c r="H123" s="11">
        <v>5.0000000000000002E-5</v>
      </c>
      <c r="I123" s="12">
        <f t="shared" si="19"/>
        <v>162932.009031125</v>
      </c>
      <c r="J123" s="12">
        <f t="shared" si="20"/>
        <v>162932</v>
      </c>
      <c r="K123" s="18">
        <f t="shared" si="21"/>
        <v>6.2362848958400205E-2</v>
      </c>
      <c r="L123" s="19">
        <f t="shared" si="22"/>
        <v>3.0685845459622699E-10</v>
      </c>
      <c r="M123" s="20">
        <f t="shared" si="23"/>
        <v>2458934.1179967932</v>
      </c>
      <c r="N123" s="20">
        <f t="shared" si="24"/>
        <v>2458934.1185599999</v>
      </c>
      <c r="O123" s="20">
        <f t="shared" si="25"/>
        <v>5.6320665365108824E-4</v>
      </c>
      <c r="P123" s="21">
        <f t="shared" si="26"/>
        <v>4.9997061682105925E-5</v>
      </c>
      <c r="Q123" s="22">
        <f t="shared" si="27"/>
        <v>48.661054875454028</v>
      </c>
      <c r="R123" s="22">
        <f t="shared" si="28"/>
        <v>4.3197461293339519</v>
      </c>
    </row>
    <row r="124" spans="3:18" x14ac:dyDescent="0.2">
      <c r="C124" s="16">
        <v>2448773.2148535098</v>
      </c>
      <c r="D124" s="29">
        <v>2.9382757275464401E-9</v>
      </c>
      <c r="E124" s="17">
        <v>6.2362845501702603E-2</v>
      </c>
      <c r="F124" s="30">
        <v>2.58798362009754E-19</v>
      </c>
      <c r="G124" s="11">
        <v>2459317.08867</v>
      </c>
      <c r="H124" s="11">
        <v>3.0000000000000001E-5</v>
      </c>
      <c r="I124" s="12">
        <f t="shared" si="19"/>
        <v>169073.00703914015</v>
      </c>
      <c r="J124" s="12">
        <f t="shared" si="20"/>
        <v>169073</v>
      </c>
      <c r="K124" s="18">
        <f t="shared" si="21"/>
        <v>6.2362848098100665E-2</v>
      </c>
      <c r="L124" s="19">
        <f t="shared" si="22"/>
        <v>1.7742076927878759E-10</v>
      </c>
      <c r="M124" s="20">
        <f t="shared" si="23"/>
        <v>2459317.0882310192</v>
      </c>
      <c r="N124" s="20">
        <f t="shared" si="24"/>
        <v>2459317.08867</v>
      </c>
      <c r="O124" s="20">
        <f t="shared" si="25"/>
        <v>4.3898080950729307E-4</v>
      </c>
      <c r="P124" s="21">
        <f t="shared" si="26"/>
        <v>2.9997061680516639E-5</v>
      </c>
      <c r="Q124" s="22">
        <f t="shared" si="27"/>
        <v>37.92794194143012</v>
      </c>
      <c r="R124" s="22">
        <f t="shared" si="28"/>
        <v>2.5917461291966375</v>
      </c>
    </row>
  </sheetData>
  <mergeCells count="2">
    <mergeCell ref="C1:F1"/>
    <mergeCell ref="G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4D6E1-11E9-2147-A794-6EE70F7F725E}">
  <dimension ref="A1:R14"/>
  <sheetViews>
    <sheetView workbookViewId="0">
      <selection activeCell="E3" sqref="E3:F3"/>
    </sheetView>
  </sheetViews>
  <sheetFormatPr baseColWidth="10" defaultRowHeight="16" x14ac:dyDescent="0.2"/>
  <cols>
    <col min="3" max="3" width="17.6640625" bestFit="1" customWidth="1"/>
    <col min="5" max="7" width="16.5" bestFit="1" customWidth="1"/>
    <col min="8" max="8" width="9.33203125" bestFit="1" customWidth="1"/>
    <col min="11" max="11" width="26" bestFit="1" customWidth="1"/>
    <col min="12" max="12" width="18.83203125" bestFit="1" customWidth="1"/>
    <col min="13" max="14" width="21.1640625" bestFit="1" customWidth="1"/>
    <col min="15" max="15" width="15.1640625" bestFit="1" customWidth="1"/>
    <col min="16" max="16" width="21.1640625" bestFit="1" customWidth="1"/>
  </cols>
  <sheetData>
    <row r="1" spans="1:18" x14ac:dyDescent="0.2">
      <c r="A1" s="12"/>
      <c r="B1" s="13"/>
      <c r="C1" s="14" t="s">
        <v>8</v>
      </c>
      <c r="D1" s="14"/>
      <c r="E1" s="14"/>
      <c r="F1" s="14"/>
      <c r="G1" s="14" t="s">
        <v>9</v>
      </c>
      <c r="H1" s="14"/>
      <c r="I1" s="13" t="s">
        <v>10</v>
      </c>
      <c r="J1" s="13" t="s">
        <v>11</v>
      </c>
      <c r="K1" s="15" t="s">
        <v>12</v>
      </c>
      <c r="L1" s="13" t="s">
        <v>13</v>
      </c>
      <c r="M1" s="13" t="s">
        <v>14</v>
      </c>
      <c r="N1" s="15" t="s">
        <v>15</v>
      </c>
      <c r="O1" s="15" t="s">
        <v>16</v>
      </c>
      <c r="P1" s="15" t="s">
        <v>17</v>
      </c>
      <c r="Q1" s="15" t="s">
        <v>16</v>
      </c>
      <c r="R1" s="15" t="s">
        <v>17</v>
      </c>
    </row>
    <row r="2" spans="1:18" x14ac:dyDescent="0.2">
      <c r="A2" s="12" t="s">
        <v>18</v>
      </c>
      <c r="B2" s="13" t="s">
        <v>19</v>
      </c>
      <c r="C2" s="13" t="s">
        <v>20</v>
      </c>
      <c r="D2" s="13" t="s">
        <v>21</v>
      </c>
      <c r="E2" s="13" t="s">
        <v>22</v>
      </c>
      <c r="F2" s="13" t="s">
        <v>23</v>
      </c>
      <c r="G2" s="13" t="s">
        <v>24</v>
      </c>
      <c r="H2" s="13" t="s">
        <v>25</v>
      </c>
      <c r="I2" s="13" t="s">
        <v>26</v>
      </c>
      <c r="J2" s="13" t="s">
        <v>10</v>
      </c>
      <c r="K2" s="13" t="s">
        <v>27</v>
      </c>
      <c r="L2" s="13" t="s">
        <v>27</v>
      </c>
      <c r="M2" s="15" t="s">
        <v>28</v>
      </c>
      <c r="N2" s="15" t="s">
        <v>29</v>
      </c>
      <c r="O2" s="15" t="s">
        <v>30</v>
      </c>
      <c r="P2" s="15" t="s">
        <v>30</v>
      </c>
      <c r="Q2" s="15" t="s">
        <v>31</v>
      </c>
      <c r="R2" s="15" t="s">
        <v>31</v>
      </c>
    </row>
    <row r="3" spans="1:18" x14ac:dyDescent="0.2">
      <c r="A3" s="12">
        <v>1</v>
      </c>
      <c r="B3" s="12"/>
      <c r="C3" s="16">
        <v>2448773.214896</v>
      </c>
      <c r="D3" s="16">
        <v>1.7E-5</v>
      </c>
      <c r="E3" s="17">
        <v>6.2362841260000003E-2</v>
      </c>
      <c r="F3" s="17">
        <v>2.4E-10</v>
      </c>
      <c r="G3" s="27">
        <v>2454944.1429699999</v>
      </c>
      <c r="H3" s="27">
        <v>1.2999999999999999E-4</v>
      </c>
      <c r="I3" s="12">
        <f t="shared" ref="I3" si="0">(G3-C3)/E3</f>
        <v>98952.003297483141</v>
      </c>
      <c r="J3" s="12">
        <f t="shared" ref="J3" si="1">ROUND(I3,0)</f>
        <v>98952</v>
      </c>
      <c r="K3" s="18">
        <f t="shared" ref="K3" si="2">(G3-C3)/J3</f>
        <v>6.2362843338183538E-2</v>
      </c>
      <c r="L3" s="19">
        <f t="shared" ref="L3" si="3">ABS((H3-D3)/J3)</f>
        <v>1.1419678227827631E-9</v>
      </c>
      <c r="M3" s="20">
        <f t="shared" ref="M3" si="4">C3+(E3*J3)</f>
        <v>2454944.1427643597</v>
      </c>
      <c r="N3" s="20">
        <f t="shared" ref="N3" si="5">C3+(K3*J3)</f>
        <v>2454944.1429699999</v>
      </c>
      <c r="O3" s="20">
        <f t="shared" ref="O3" si="6">(K3-E3)*J3</f>
        <v>2.0564041715348536E-4</v>
      </c>
      <c r="P3" s="21">
        <f t="shared" ref="P3" si="7">ABS((L3-F3)*J3)</f>
        <v>8.9251519999999972E-5</v>
      </c>
      <c r="Q3" s="22">
        <f>O3*24*60*60</f>
        <v>17.767332042061135</v>
      </c>
      <c r="R3" s="22">
        <f t="shared" ref="R3" si="8">P3*24*60*60</f>
        <v>7.7113313279999982</v>
      </c>
    </row>
    <row r="4" spans="1:18" x14ac:dyDescent="0.2">
      <c r="C4" s="16">
        <v>2448773.214896</v>
      </c>
      <c r="D4" s="16">
        <v>1.7E-5</v>
      </c>
      <c r="E4" s="17">
        <v>6.2362841260000003E-2</v>
      </c>
      <c r="F4" s="17">
        <v>2.4E-10</v>
      </c>
      <c r="G4" s="6">
        <v>2454972.14396</v>
      </c>
      <c r="H4" s="6">
        <v>1E-4</v>
      </c>
      <c r="I4" s="12">
        <f t="shared" ref="I4:I7" si="9">(G4-C4)/E4</f>
        <v>99401.004488486404</v>
      </c>
      <c r="J4" s="12">
        <f t="shared" ref="J4:J7" si="10">ROUND(I4,0)</f>
        <v>99401</v>
      </c>
      <c r="K4" s="18">
        <f t="shared" ref="K4:K7" si="11">(G4-C4)/J4</f>
        <v>6.236284407601559E-2</v>
      </c>
      <c r="L4" s="19">
        <f t="shared" ref="L4:L7" si="12">ABS((H4-D4)/J4)</f>
        <v>8.3500165994305902E-10</v>
      </c>
      <c r="M4" s="20">
        <f t="shared" ref="M4:M7" si="13">C4+(E4*J4)</f>
        <v>2454972.1436800854</v>
      </c>
      <c r="N4" s="20">
        <f t="shared" ref="N4:N7" si="14">C4+(K4*J4)</f>
        <v>2454972.14396</v>
      </c>
      <c r="O4" s="20">
        <f t="shared" ref="O4:O7" si="15">(K4-E4)*J4</f>
        <v>2.7991476540129012E-4</v>
      </c>
      <c r="P4" s="21">
        <f t="shared" ref="P4:P7" si="16">ABS((L4-F4)*J4)</f>
        <v>5.9143760000000012E-5</v>
      </c>
      <c r="Q4" s="22">
        <f t="shared" ref="Q4:Q7" si="17">O4*24*60*60</f>
        <v>24.184635730671467</v>
      </c>
      <c r="R4" s="22">
        <f t="shared" ref="R4:R7" si="18">P4*24*60*60</f>
        <v>5.1100208640000009</v>
      </c>
    </row>
    <row r="5" spans="1:18" x14ac:dyDescent="0.2">
      <c r="C5" s="16">
        <v>2448773.214896</v>
      </c>
      <c r="D5" s="16">
        <v>1.7E-5</v>
      </c>
      <c r="E5" s="17">
        <v>6.2362841260000003E-2</v>
      </c>
      <c r="F5" s="17">
        <v>2.4E-10</v>
      </c>
      <c r="G5" s="6">
        <v>2454973.1417800002</v>
      </c>
      <c r="H5" s="6">
        <v>6.0000000000000002E-5</v>
      </c>
      <c r="I5" s="12">
        <f t="shared" si="9"/>
        <v>99417.004721638135</v>
      </c>
      <c r="J5" s="12">
        <f t="shared" si="10"/>
        <v>99417</v>
      </c>
      <c r="K5" s="18">
        <f t="shared" si="11"/>
        <v>6.2362844221815081E-2</v>
      </c>
      <c r="L5" s="19">
        <f t="shared" si="12"/>
        <v>4.3252160093344201E-10</v>
      </c>
      <c r="M5" s="20">
        <f t="shared" si="13"/>
        <v>2454973.1414855453</v>
      </c>
      <c r="N5" s="20">
        <f t="shared" si="14"/>
        <v>2454973.1417800002</v>
      </c>
      <c r="O5" s="20">
        <f t="shared" si="15"/>
        <v>2.944547696013336E-4</v>
      </c>
      <c r="P5" s="21">
        <f t="shared" si="16"/>
        <v>1.9139920000000004E-5</v>
      </c>
      <c r="Q5" s="22">
        <f t="shared" si="17"/>
        <v>25.440892093555224</v>
      </c>
      <c r="R5" s="22">
        <f t="shared" si="18"/>
        <v>1.6536890880000006</v>
      </c>
    </row>
    <row r="6" spans="1:18" x14ac:dyDescent="0.2">
      <c r="C6" s="16">
        <v>2448773.214896</v>
      </c>
      <c r="D6" s="16">
        <v>1.7E-5</v>
      </c>
      <c r="E6" s="17">
        <v>6.2362841260000003E-2</v>
      </c>
      <c r="F6" s="17">
        <v>2.4E-10</v>
      </c>
      <c r="G6" s="6">
        <v>2454985.1153699998</v>
      </c>
      <c r="H6" s="6">
        <v>6.0000000000000002E-5</v>
      </c>
      <c r="I6" s="12">
        <f t="shared" si="9"/>
        <v>99609.003510623414</v>
      </c>
      <c r="J6" s="12">
        <f t="shared" si="10"/>
        <v>99609</v>
      </c>
      <c r="K6" s="18">
        <f t="shared" si="11"/>
        <v>6.2362843457918371E-2</v>
      </c>
      <c r="L6" s="19">
        <f t="shared" si="12"/>
        <v>4.3168789968777922E-10</v>
      </c>
      <c r="M6" s="20">
        <f t="shared" si="13"/>
        <v>2454985.1151510673</v>
      </c>
      <c r="N6" s="20">
        <f t="shared" si="14"/>
        <v>2454985.1153699998</v>
      </c>
      <c r="O6" s="20">
        <f t="shared" si="15"/>
        <v>2.1893245073214412E-4</v>
      </c>
      <c r="P6" s="21">
        <f t="shared" si="16"/>
        <v>1.9093839999999999E-5</v>
      </c>
      <c r="Q6" s="22">
        <f t="shared" si="17"/>
        <v>18.915763743257251</v>
      </c>
      <c r="R6" s="22">
        <f t="shared" si="18"/>
        <v>1.6497077759999998</v>
      </c>
    </row>
    <row r="7" spans="1:18" x14ac:dyDescent="0.2">
      <c r="C7" s="16">
        <v>2448773.214896</v>
      </c>
      <c r="D7" s="16">
        <v>1.7E-5</v>
      </c>
      <c r="E7" s="17">
        <v>6.2362841260000003E-2</v>
      </c>
      <c r="F7" s="17">
        <v>2.4E-10</v>
      </c>
      <c r="G7" s="6">
        <v>2454986.1131099998</v>
      </c>
      <c r="H7" s="6">
        <v>5.0000000000000002E-5</v>
      </c>
      <c r="I7" s="12">
        <f t="shared" si="9"/>
        <v>99625.00246095765</v>
      </c>
      <c r="J7" s="12">
        <f t="shared" si="10"/>
        <v>99625</v>
      </c>
      <c r="K7" s="18">
        <f t="shared" si="11"/>
        <v>6.2362842800499987E-2</v>
      </c>
      <c r="L7" s="19">
        <f t="shared" si="12"/>
        <v>3.3124215809284818E-10</v>
      </c>
      <c r="M7" s="20">
        <f t="shared" si="13"/>
        <v>2454986.1129565276</v>
      </c>
      <c r="N7" s="20">
        <f t="shared" si="14"/>
        <v>2454986.1131099998</v>
      </c>
      <c r="O7" s="20">
        <f t="shared" si="15"/>
        <v>1.5347231095783759E-4</v>
      </c>
      <c r="P7" s="21">
        <f t="shared" si="16"/>
        <v>9.0900000000000011E-6</v>
      </c>
      <c r="Q7" s="22">
        <f t="shared" si="17"/>
        <v>13.260007666757168</v>
      </c>
      <c r="R7" s="22">
        <f t="shared" si="18"/>
        <v>0.78537599999999996</v>
      </c>
    </row>
    <row r="9" spans="1:18" x14ac:dyDescent="0.2">
      <c r="A9" s="12">
        <v>1</v>
      </c>
      <c r="B9" s="12"/>
      <c r="C9" s="16">
        <f>2448773.215071+0.0000001077</f>
        <v>2448773.2150711077</v>
      </c>
      <c r="D9" s="16">
        <v>1.8E-5</v>
      </c>
      <c r="E9" s="17">
        <v>6.2362836909999997E-2</v>
      </c>
      <c r="F9" s="17">
        <v>6E-10</v>
      </c>
      <c r="G9" s="27">
        <v>2454944.1429699999</v>
      </c>
      <c r="H9" s="27">
        <v>1.2999999999999999E-4</v>
      </c>
      <c r="I9" s="12">
        <f t="shared" ref="I9:I13" si="19">(G9-C9)/E9</f>
        <v>98952.007391804233</v>
      </c>
      <c r="J9" s="12">
        <f t="shared" ref="J9:J13" si="20">ROUND(I9,0)</f>
        <v>98952</v>
      </c>
      <c r="K9" s="18">
        <f t="shared" ref="K9:K13" si="21">(G9-C9)/J9</f>
        <v>6.2362841568560527E-2</v>
      </c>
      <c r="L9" s="19">
        <f t="shared" ref="L9:L13" si="22">ABS((H9-D9)/J9)</f>
        <v>1.1318619128466326E-9</v>
      </c>
      <c r="M9" s="20">
        <f t="shared" ref="M9:M13" si="23">C9+(E9*J9)</f>
        <v>2454944.142509026</v>
      </c>
      <c r="N9" s="20">
        <f t="shared" ref="N9:N13" si="24">C9+(K9*J9)</f>
        <v>2454944.1429699999</v>
      </c>
      <c r="O9" s="20">
        <f t="shared" ref="O9:O13" si="25">(K9-E9)*J9</f>
        <v>4.6097388160321051E-4</v>
      </c>
      <c r="P9" s="21">
        <f t="shared" ref="P9:P13" si="26">ABS((L9-F9)*J9)</f>
        <v>5.2628799999999986E-5</v>
      </c>
      <c r="Q9" s="22">
        <f>O9*24*60*60</f>
        <v>39.828143370517388</v>
      </c>
      <c r="R9" s="22">
        <f t="shared" ref="R9:R13" si="27">P9*24*60*60</f>
        <v>4.5471283199999988</v>
      </c>
    </row>
    <row r="10" spans="1:18" x14ac:dyDescent="0.2">
      <c r="C10" s="16">
        <f t="shared" ref="C10:C13" si="28">2448773.215071+0.0000001077</f>
        <v>2448773.2150711077</v>
      </c>
      <c r="D10" s="16">
        <v>1.8E-5</v>
      </c>
      <c r="E10" s="17">
        <v>6.2362836909999997E-2</v>
      </c>
      <c r="F10" s="17">
        <v>6E-10</v>
      </c>
      <c r="G10" s="6">
        <v>2454972.14396</v>
      </c>
      <c r="H10" s="6">
        <v>1E-4</v>
      </c>
      <c r="I10" s="12">
        <f t="shared" si="19"/>
        <v>99401.008614126724</v>
      </c>
      <c r="J10" s="12">
        <f t="shared" si="20"/>
        <v>99401</v>
      </c>
      <c r="K10" s="18">
        <f t="shared" si="21"/>
        <v>6.2362842314386067E-2</v>
      </c>
      <c r="L10" s="19">
        <f t="shared" si="22"/>
        <v>8.2494139897988952E-10</v>
      </c>
      <c r="M10" s="20">
        <f t="shared" si="23"/>
        <v>2454972.1434227987</v>
      </c>
      <c r="N10" s="20">
        <f t="shared" si="24"/>
        <v>2454972.14396</v>
      </c>
      <c r="O10" s="20">
        <f t="shared" si="25"/>
        <v>5.3720137980436261E-4</v>
      </c>
      <c r="P10" s="21">
        <f t="shared" si="26"/>
        <v>2.2359399999999998E-5</v>
      </c>
      <c r="Q10" s="22">
        <f t="shared" ref="Q10:Q13" si="29">O10*24*60*60</f>
        <v>46.414199215096929</v>
      </c>
      <c r="R10" s="22">
        <f t="shared" si="27"/>
        <v>1.93185216</v>
      </c>
    </row>
    <row r="11" spans="1:18" x14ac:dyDescent="0.2">
      <c r="C11" s="16">
        <f t="shared" si="28"/>
        <v>2448773.2150711077</v>
      </c>
      <c r="D11" s="16">
        <v>1.8E-5</v>
      </c>
      <c r="E11" s="17">
        <v>6.2362836909999997E-2</v>
      </c>
      <c r="F11" s="17">
        <v>6E-10</v>
      </c>
      <c r="G11" s="6">
        <v>2454973.1417800002</v>
      </c>
      <c r="H11" s="6">
        <v>6.0000000000000002E-5</v>
      </c>
      <c r="I11" s="12">
        <f t="shared" si="19"/>
        <v>99417.008848394515</v>
      </c>
      <c r="J11" s="12">
        <f t="shared" si="20"/>
        <v>99417</v>
      </c>
      <c r="K11" s="18">
        <f t="shared" si="21"/>
        <v>6.2362842460469067E-2</v>
      </c>
      <c r="L11" s="19">
        <f t="shared" si="22"/>
        <v>4.2246295905126893E-10</v>
      </c>
      <c r="M11" s="20">
        <f t="shared" si="23"/>
        <v>2454973.1412281892</v>
      </c>
      <c r="N11" s="20">
        <f t="shared" si="24"/>
        <v>2454973.1417800002</v>
      </c>
      <c r="O11" s="20">
        <f t="shared" si="25"/>
        <v>5.5181098357891256E-4</v>
      </c>
      <c r="P11" s="21">
        <f t="shared" si="26"/>
        <v>1.7650199999999996E-5</v>
      </c>
      <c r="Q11" s="22">
        <f t="shared" si="29"/>
        <v>47.676468981218044</v>
      </c>
      <c r="R11" s="22">
        <f t="shared" si="27"/>
        <v>1.5249772799999997</v>
      </c>
    </row>
    <row r="12" spans="1:18" x14ac:dyDescent="0.2">
      <c r="C12" s="16">
        <f t="shared" si="28"/>
        <v>2448773.2150711077</v>
      </c>
      <c r="D12" s="16">
        <v>1.8E-5</v>
      </c>
      <c r="E12" s="17">
        <v>6.2362836909999997E-2</v>
      </c>
      <c r="F12" s="17">
        <v>6E-10</v>
      </c>
      <c r="G12" s="6">
        <v>2454985.1153699998</v>
      </c>
      <c r="H12" s="6">
        <v>6.0000000000000002E-5</v>
      </c>
      <c r="I12" s="12">
        <f t="shared" si="19"/>
        <v>99609.007650772299</v>
      </c>
      <c r="J12" s="12">
        <f t="shared" si="20"/>
        <v>99609</v>
      </c>
      <c r="K12" s="18">
        <f t="shared" si="21"/>
        <v>6.236284169996742E-2</v>
      </c>
      <c r="L12" s="19">
        <f t="shared" si="22"/>
        <v>4.2164864620666812E-10</v>
      </c>
      <c r="M12" s="20">
        <f t="shared" si="23"/>
        <v>2454985.1148928758</v>
      </c>
      <c r="N12" s="20">
        <f t="shared" si="24"/>
        <v>2454985.1153699998</v>
      </c>
      <c r="O12" s="20">
        <f t="shared" si="25"/>
        <v>4.7712386500797788E-4</v>
      </c>
      <c r="P12" s="21">
        <f t="shared" si="26"/>
        <v>1.7765399999999994E-5</v>
      </c>
      <c r="Q12" s="22">
        <f t="shared" si="29"/>
        <v>41.223501936689289</v>
      </c>
      <c r="R12" s="22">
        <f t="shared" si="27"/>
        <v>1.5349305599999996</v>
      </c>
    </row>
    <row r="13" spans="1:18" x14ac:dyDescent="0.2">
      <c r="C13" s="16">
        <f t="shared" si="28"/>
        <v>2448773.2150711077</v>
      </c>
      <c r="D13" s="16">
        <v>1.8E-5</v>
      </c>
      <c r="E13" s="17">
        <v>6.2362836909999997E-2</v>
      </c>
      <c r="F13" s="17">
        <v>6E-10</v>
      </c>
      <c r="G13" s="6">
        <v>2454986.1131099998</v>
      </c>
      <c r="H13" s="6">
        <v>5.0000000000000002E-5</v>
      </c>
      <c r="I13" s="12">
        <f t="shared" si="19"/>
        <v>99625.006602222507</v>
      </c>
      <c r="J13" s="12">
        <f t="shared" si="20"/>
        <v>99625</v>
      </c>
      <c r="K13" s="18">
        <f t="shared" si="21"/>
        <v>6.2362841042831373E-2</v>
      </c>
      <c r="L13" s="19">
        <f t="shared" si="22"/>
        <v>3.2120451693851952E-10</v>
      </c>
      <c r="M13" s="20">
        <f t="shared" si="23"/>
        <v>2454986.1126982663</v>
      </c>
      <c r="N13" s="20">
        <f t="shared" si="24"/>
        <v>2454986.1131099998</v>
      </c>
      <c r="O13" s="20">
        <f t="shared" si="25"/>
        <v>4.1173332580770466E-4</v>
      </c>
      <c r="P13" s="21">
        <f t="shared" si="26"/>
        <v>2.7774999999999994E-5</v>
      </c>
      <c r="Q13" s="22">
        <f t="shared" si="29"/>
        <v>35.573759349785682</v>
      </c>
      <c r="R13" s="22">
        <f t="shared" si="27"/>
        <v>2.3997599999999992</v>
      </c>
    </row>
    <row r="14" spans="1:18" x14ac:dyDescent="0.2">
      <c r="K14" s="23">
        <f>AVERAGE(K9:K13)</f>
        <v>6.2362841817242887E-2</v>
      </c>
    </row>
  </sheetData>
  <mergeCells count="2">
    <mergeCell ref="C1:F1"/>
    <mergeCell ref="G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B7EE2-0A0C-B04A-85BB-99C4D5E16070}">
  <dimension ref="A1:C238"/>
  <sheetViews>
    <sheetView topLeftCell="A195" workbookViewId="0">
      <selection activeCell="A125" sqref="A125:C238"/>
    </sheetView>
  </sheetViews>
  <sheetFormatPr baseColWidth="10" defaultRowHeight="16" x14ac:dyDescent="0.2"/>
  <cols>
    <col min="1" max="1" width="11.33203125" bestFit="1" customWidth="1"/>
    <col min="2" max="2" width="13.6640625" bestFit="1" customWidth="1"/>
    <col min="3" max="3" width="7.6640625" bestFit="1" customWidth="1"/>
  </cols>
  <sheetData>
    <row r="1" spans="1:3" x14ac:dyDescent="0.2">
      <c r="A1" t="s">
        <v>10</v>
      </c>
      <c r="B1" t="s">
        <v>24</v>
      </c>
      <c r="C1" t="s">
        <v>25</v>
      </c>
    </row>
    <row r="2" spans="1:3" x14ac:dyDescent="0.2">
      <c r="A2" s="28">
        <v>-73099</v>
      </c>
      <c r="B2" s="8">
        <v>2444214.5532499999</v>
      </c>
      <c r="C2" s="8">
        <v>1.7361000000000001E-4</v>
      </c>
    </row>
    <row r="3" spans="1:3" x14ac:dyDescent="0.2">
      <c r="A3" s="28">
        <v>-73098</v>
      </c>
      <c r="B3" s="8">
        <v>2444214.6156199998</v>
      </c>
      <c r="C3" s="8">
        <v>1.7361000000000001E-4</v>
      </c>
    </row>
    <row r="4" spans="1:3" x14ac:dyDescent="0.2">
      <c r="A4" s="28">
        <v>-73097</v>
      </c>
      <c r="B4" s="8">
        <v>2444214.6779800002</v>
      </c>
      <c r="C4" s="8">
        <v>1.7361000000000001E-4</v>
      </c>
    </row>
    <row r="5" spans="1:3" x14ac:dyDescent="0.2">
      <c r="A5" s="28">
        <v>-61017</v>
      </c>
      <c r="B5" s="8">
        <v>2444968.0230899998</v>
      </c>
      <c r="C5" s="8">
        <v>1.15741E-3</v>
      </c>
    </row>
    <row r="6" spans="1:3" x14ac:dyDescent="0.2">
      <c r="A6" s="28">
        <v>-61002</v>
      </c>
      <c r="B6" s="8">
        <v>2444968.9571199999</v>
      </c>
      <c r="C6" s="8">
        <v>1.15741E-3</v>
      </c>
    </row>
    <row r="7" spans="1:3" x14ac:dyDescent="0.2">
      <c r="A7">
        <v>-61001</v>
      </c>
      <c r="B7" s="8">
        <v>2444969.0196199999</v>
      </c>
      <c r="C7" s="8">
        <v>1.15741E-3</v>
      </c>
    </row>
    <row r="8" spans="1:3" x14ac:dyDescent="0.2">
      <c r="A8">
        <v>-60841</v>
      </c>
      <c r="B8" s="8">
        <v>2444978.99755</v>
      </c>
      <c r="C8" s="8">
        <v>1.15741E-3</v>
      </c>
    </row>
    <row r="9" spans="1:3" x14ac:dyDescent="0.2">
      <c r="A9">
        <v>-60602</v>
      </c>
      <c r="B9" s="8">
        <v>2444993.9007799998</v>
      </c>
      <c r="C9" s="8">
        <v>6.9444000000000005E-4</v>
      </c>
    </row>
    <row r="10" spans="1:3" x14ac:dyDescent="0.2">
      <c r="A10">
        <v>-60601</v>
      </c>
      <c r="B10" s="8">
        <v>2444993.9632799998</v>
      </c>
      <c r="C10" s="8">
        <v>6.9444000000000005E-4</v>
      </c>
    </row>
    <row r="11" spans="1:3" x14ac:dyDescent="0.2">
      <c r="A11">
        <v>-60600</v>
      </c>
      <c r="B11" s="8">
        <v>2444994.02642</v>
      </c>
      <c r="C11" s="8">
        <v>6.9444000000000005E-4</v>
      </c>
    </row>
    <row r="12" spans="1:3" x14ac:dyDescent="0.2">
      <c r="A12">
        <v>-60169</v>
      </c>
      <c r="B12" s="8">
        <v>2445020.9051299999</v>
      </c>
      <c r="C12" s="8">
        <v>2.3148E-4</v>
      </c>
    </row>
    <row r="13" spans="1:3" x14ac:dyDescent="0.2">
      <c r="A13">
        <v>-60153</v>
      </c>
      <c r="B13" s="8">
        <v>2445021.9029199998</v>
      </c>
      <c r="C13" s="8">
        <v>2.3148E-4</v>
      </c>
    </row>
    <row r="14" spans="1:3" x14ac:dyDescent="0.2">
      <c r="A14">
        <v>-60106</v>
      </c>
      <c r="B14" s="8">
        <v>2445024.8338600001</v>
      </c>
      <c r="C14" s="8">
        <v>6.9444000000000005E-4</v>
      </c>
    </row>
    <row r="15" spans="1:3" x14ac:dyDescent="0.2">
      <c r="A15">
        <v>-48767</v>
      </c>
      <c r="B15" s="8">
        <v>2445731.9663999998</v>
      </c>
      <c r="C15" s="8">
        <v>3.4722000000000003E-4</v>
      </c>
    </row>
    <row r="16" spans="1:3" x14ac:dyDescent="0.2">
      <c r="A16">
        <v>-48256</v>
      </c>
      <c r="B16" s="8">
        <v>2445763.8337300001</v>
      </c>
      <c r="C16" s="8">
        <v>5.787E-5</v>
      </c>
    </row>
    <row r="17" spans="1:3" x14ac:dyDescent="0.2">
      <c r="A17">
        <v>-46796</v>
      </c>
      <c r="B17" s="8">
        <v>2445854.8827999998</v>
      </c>
      <c r="C17" s="8">
        <v>1.15741E-3</v>
      </c>
    </row>
    <row r="18" spans="1:3" x14ac:dyDescent="0.2">
      <c r="A18">
        <v>-43588</v>
      </c>
      <c r="B18" s="8">
        <v>2446054.9423099998</v>
      </c>
      <c r="C18" s="8">
        <v>1.15741E-3</v>
      </c>
    </row>
    <row r="19" spans="1:3" x14ac:dyDescent="0.2">
      <c r="A19">
        <v>-43075</v>
      </c>
      <c r="B19" s="8">
        <v>2446086.9356499999</v>
      </c>
      <c r="C19" s="8">
        <v>3.472E-5</v>
      </c>
    </row>
    <row r="20" spans="1:3" x14ac:dyDescent="0.2">
      <c r="A20">
        <v>-43074</v>
      </c>
      <c r="B20" s="8">
        <v>2446086.9979599998</v>
      </c>
      <c r="C20" s="8">
        <v>3.472E-5</v>
      </c>
    </row>
    <row r="21" spans="1:3" x14ac:dyDescent="0.2">
      <c r="A21">
        <v>-3410</v>
      </c>
      <c r="B21" s="8">
        <v>2448560.5578000001</v>
      </c>
      <c r="C21" s="8">
        <v>4.6300000000000001E-5</v>
      </c>
    </row>
    <row r="22" spans="1:3" x14ac:dyDescent="0.2">
      <c r="A22">
        <v>0</v>
      </c>
      <c r="B22" s="8">
        <v>2448773.2150900001</v>
      </c>
      <c r="C22" s="8">
        <v>5.787E-5</v>
      </c>
    </row>
    <row r="23" spans="1:3" x14ac:dyDescent="0.2">
      <c r="A23">
        <v>16</v>
      </c>
      <c r="B23" s="8">
        <v>2448774.2129299999</v>
      </c>
      <c r="C23" s="8">
        <v>5.787E-5</v>
      </c>
    </row>
    <row r="24" spans="1:3" x14ac:dyDescent="0.2">
      <c r="A24">
        <v>5848</v>
      </c>
      <c r="B24" s="8">
        <v>2449137.9129400002</v>
      </c>
      <c r="C24" s="8">
        <v>5.787E-5</v>
      </c>
    </row>
    <row r="25" spans="1:3" x14ac:dyDescent="0.2">
      <c r="A25">
        <v>5945</v>
      </c>
      <c r="B25" s="8">
        <v>2449143.96214</v>
      </c>
      <c r="C25" s="8">
        <v>5.787E-5</v>
      </c>
    </row>
    <row r="26" spans="1:3" x14ac:dyDescent="0.2">
      <c r="A26">
        <v>5946</v>
      </c>
      <c r="B26" s="8">
        <v>2449144.0243799998</v>
      </c>
      <c r="C26" s="8">
        <v>5.787E-5</v>
      </c>
    </row>
    <row r="27" spans="1:3" x14ac:dyDescent="0.2">
      <c r="A27">
        <v>5947</v>
      </c>
      <c r="B27" s="8">
        <v>2449144.0868899999</v>
      </c>
      <c r="C27" s="8">
        <v>5.787E-5</v>
      </c>
    </row>
    <row r="28" spans="1:3" x14ac:dyDescent="0.2">
      <c r="A28">
        <v>5961</v>
      </c>
      <c r="B28" s="8">
        <v>2449144.9600499999</v>
      </c>
      <c r="C28" s="8">
        <v>5.787E-5</v>
      </c>
    </row>
    <row r="29" spans="1:3" x14ac:dyDescent="0.2">
      <c r="A29">
        <v>5962</v>
      </c>
      <c r="B29" s="8">
        <v>2449145.0223500002</v>
      </c>
      <c r="C29" s="8">
        <v>5.787E-5</v>
      </c>
    </row>
    <row r="30" spans="1:3" x14ac:dyDescent="0.2">
      <c r="A30">
        <v>5963</v>
      </c>
      <c r="B30" s="8">
        <v>2449145.0845400002</v>
      </c>
      <c r="C30" s="8">
        <v>5.787E-5</v>
      </c>
    </row>
    <row r="31" spans="1:3" x14ac:dyDescent="0.2">
      <c r="A31">
        <v>5964</v>
      </c>
      <c r="B31" s="8">
        <v>2449145.1471099998</v>
      </c>
      <c r="C31" s="8">
        <v>5.787E-5</v>
      </c>
    </row>
    <row r="32" spans="1:3" x14ac:dyDescent="0.2">
      <c r="A32">
        <v>49670</v>
      </c>
      <c r="B32" s="8">
        <v>2451870.7768799998</v>
      </c>
      <c r="C32" s="8">
        <v>5.787E-5</v>
      </c>
    </row>
    <row r="33" spans="1:3" x14ac:dyDescent="0.2">
      <c r="A33">
        <v>49672</v>
      </c>
      <c r="B33" s="8">
        <v>2451870.9016300002</v>
      </c>
      <c r="C33" s="8">
        <v>5.787E-5</v>
      </c>
    </row>
    <row r="34" spans="1:3" x14ac:dyDescent="0.2">
      <c r="A34">
        <v>56307</v>
      </c>
      <c r="B34" s="8">
        <v>2452284.6789970002</v>
      </c>
      <c r="C34" s="8">
        <v>1.1E-5</v>
      </c>
    </row>
    <row r="35" spans="1:3" x14ac:dyDescent="0.2">
      <c r="A35">
        <v>56308</v>
      </c>
      <c r="B35" s="8">
        <v>2452284.7413630001</v>
      </c>
      <c r="C35" s="8">
        <v>1.7E-5</v>
      </c>
    </row>
    <row r="36" spans="1:3" x14ac:dyDescent="0.2">
      <c r="A36">
        <v>98482</v>
      </c>
      <c r="B36" s="8">
        <v>2454914.8322800002</v>
      </c>
      <c r="C36" s="8">
        <v>1.2E-5</v>
      </c>
    </row>
    <row r="37" spans="1:3" x14ac:dyDescent="0.2">
      <c r="A37">
        <v>98483</v>
      </c>
      <c r="B37" s="8">
        <v>2454914.894663</v>
      </c>
      <c r="C37" s="8">
        <v>1.4E-5</v>
      </c>
    </row>
    <row r="38" spans="1:3" x14ac:dyDescent="0.2">
      <c r="A38">
        <v>98514</v>
      </c>
      <c r="B38" s="8">
        <v>2454916.8279260001</v>
      </c>
      <c r="C38" s="8">
        <v>1.7E-5</v>
      </c>
    </row>
    <row r="39" spans="1:3" x14ac:dyDescent="0.2">
      <c r="A39">
        <v>98560</v>
      </c>
      <c r="B39" s="8">
        <v>2454919.6966030002</v>
      </c>
      <c r="C39" s="8">
        <v>1.7E-5</v>
      </c>
    </row>
    <row r="40" spans="1:3" x14ac:dyDescent="0.2">
      <c r="A40">
        <v>98577</v>
      </c>
      <c r="B40" s="8">
        <v>2454920.756784</v>
      </c>
      <c r="C40" s="8">
        <v>1.5999999999999999E-5</v>
      </c>
    </row>
    <row r="41" spans="1:3" x14ac:dyDescent="0.2">
      <c r="A41">
        <v>98607</v>
      </c>
      <c r="B41" s="8">
        <v>2454922.6276679998</v>
      </c>
      <c r="C41" s="8">
        <v>1.5999999999999999E-5</v>
      </c>
    </row>
    <row r="42" spans="1:3" x14ac:dyDescent="0.2">
      <c r="A42">
        <v>98608</v>
      </c>
      <c r="B42" s="8">
        <v>2454922.6900169998</v>
      </c>
      <c r="C42" s="8">
        <v>1.0000000000000001E-5</v>
      </c>
    </row>
    <row r="43" spans="1:3" x14ac:dyDescent="0.2">
      <c r="A43">
        <v>98609</v>
      </c>
      <c r="B43" s="8">
        <v>2454922.7523650001</v>
      </c>
      <c r="C43" s="8">
        <v>1.0000000000000001E-5</v>
      </c>
    </row>
    <row r="44" spans="1:3" x14ac:dyDescent="0.2">
      <c r="A44">
        <v>98610</v>
      </c>
      <c r="B44" s="8">
        <v>2454922.814727</v>
      </c>
      <c r="C44" s="8">
        <v>1.1E-5</v>
      </c>
    </row>
    <row r="45" spans="1:3" x14ac:dyDescent="0.2">
      <c r="A45">
        <v>98850</v>
      </c>
      <c r="B45" s="8">
        <v>2454937.781831</v>
      </c>
      <c r="C45" s="8">
        <v>1.5999999999999999E-5</v>
      </c>
    </row>
    <row r="46" spans="1:3" x14ac:dyDescent="0.2">
      <c r="A46">
        <v>98851</v>
      </c>
      <c r="B46" s="8">
        <v>2454937.8441949999</v>
      </c>
      <c r="C46" s="8">
        <v>1.2E-5</v>
      </c>
    </row>
    <row r="47" spans="1:3" x14ac:dyDescent="0.2">
      <c r="A47">
        <v>98865</v>
      </c>
      <c r="B47" s="8">
        <v>2454938.7172849998</v>
      </c>
      <c r="C47" s="8">
        <v>1.5E-5</v>
      </c>
    </row>
    <row r="48" spans="1:3" x14ac:dyDescent="0.2">
      <c r="A48">
        <v>98866</v>
      </c>
      <c r="B48" s="8">
        <v>2454938.7796109999</v>
      </c>
      <c r="C48" s="8">
        <v>1.0000000000000001E-5</v>
      </c>
    </row>
    <row r="49" spans="1:3" x14ac:dyDescent="0.2">
      <c r="A49">
        <v>98896</v>
      </c>
      <c r="B49" s="8">
        <v>2454940.6505069998</v>
      </c>
      <c r="C49" s="8">
        <v>2.6999999999999999E-5</v>
      </c>
    </row>
    <row r="50" spans="1:3" x14ac:dyDescent="0.2">
      <c r="A50">
        <v>98897</v>
      </c>
      <c r="B50" s="8">
        <v>2454940.7128690002</v>
      </c>
      <c r="C50" s="8">
        <v>1.1E-5</v>
      </c>
    </row>
    <row r="51" spans="1:3" x14ac:dyDescent="0.2">
      <c r="A51">
        <v>98898</v>
      </c>
      <c r="B51" s="8">
        <v>2454940.7752430001</v>
      </c>
      <c r="C51" s="8">
        <v>2.8E-5</v>
      </c>
    </row>
    <row r="52" spans="1:3" x14ac:dyDescent="0.2">
      <c r="A52">
        <v>98899</v>
      </c>
      <c r="B52" s="8">
        <v>2454940.8376369998</v>
      </c>
      <c r="C52" s="8">
        <v>2.4000000000000001E-5</v>
      </c>
    </row>
    <row r="53" spans="1:3" x14ac:dyDescent="0.2">
      <c r="A53">
        <v>98914</v>
      </c>
      <c r="B53" s="8">
        <v>2454941.7730450002</v>
      </c>
      <c r="C53" s="8">
        <v>1.4E-5</v>
      </c>
    </row>
    <row r="54" spans="1:3" x14ac:dyDescent="0.2">
      <c r="A54">
        <v>98915</v>
      </c>
      <c r="B54" s="8">
        <v>2454941.8354079998</v>
      </c>
      <c r="C54" s="8">
        <v>2.5000000000000001E-5</v>
      </c>
    </row>
    <row r="55" spans="1:3" x14ac:dyDescent="0.2">
      <c r="A55">
        <v>98928</v>
      </c>
      <c r="B55" s="8">
        <v>2454942.6461220002</v>
      </c>
      <c r="C55" s="8">
        <v>1.1E-5</v>
      </c>
    </row>
    <row r="56" spans="1:3" x14ac:dyDescent="0.2">
      <c r="A56">
        <v>98930</v>
      </c>
      <c r="B56" s="8">
        <v>2454942.770852</v>
      </c>
      <c r="C56" s="8">
        <v>1.2E-5</v>
      </c>
    </row>
    <row r="57" spans="1:3" x14ac:dyDescent="0.2">
      <c r="A57">
        <v>98931</v>
      </c>
      <c r="B57" s="8">
        <v>2454942.8332210002</v>
      </c>
      <c r="C57" s="8">
        <v>1.2E-5</v>
      </c>
    </row>
    <row r="58" spans="1:3" x14ac:dyDescent="0.2">
      <c r="A58">
        <v>98932</v>
      </c>
      <c r="B58" s="8">
        <v>2454942.8955910001</v>
      </c>
      <c r="C58" s="8">
        <v>3.1999999999999999E-5</v>
      </c>
    </row>
    <row r="59" spans="1:3" x14ac:dyDescent="0.2">
      <c r="A59">
        <v>98945</v>
      </c>
      <c r="B59" s="8">
        <v>2454943.7063040002</v>
      </c>
      <c r="C59" s="8">
        <v>1.0000000000000001E-5</v>
      </c>
    </row>
    <row r="60" spans="1:3" x14ac:dyDescent="0.2">
      <c r="A60">
        <v>98946</v>
      </c>
      <c r="B60" s="8">
        <v>2454943.7686529998</v>
      </c>
      <c r="C60" s="8">
        <v>1.2E-5</v>
      </c>
    </row>
    <row r="61" spans="1:3" x14ac:dyDescent="0.2">
      <c r="A61">
        <v>98947</v>
      </c>
      <c r="B61" s="8">
        <v>2454943.8310079998</v>
      </c>
      <c r="C61" s="8">
        <v>1.7E-5</v>
      </c>
    </row>
    <row r="62" spans="1:3" x14ac:dyDescent="0.2">
      <c r="A62">
        <v>99377</v>
      </c>
      <c r="B62" s="8">
        <v>2454970.6470329999</v>
      </c>
      <c r="C62" s="8">
        <v>4.1E-5</v>
      </c>
    </row>
    <row r="63" spans="1:3" x14ac:dyDescent="0.2">
      <c r="A63">
        <v>99378</v>
      </c>
      <c r="B63" s="8">
        <v>2454970.7094140002</v>
      </c>
      <c r="C63" s="8">
        <v>4.1999999999999998E-5</v>
      </c>
    </row>
    <row r="64" spans="1:3" x14ac:dyDescent="0.2">
      <c r="A64">
        <v>99746</v>
      </c>
      <c r="B64" s="8">
        <v>2454993.6589259999</v>
      </c>
      <c r="C64" s="8">
        <v>1.5E-5</v>
      </c>
    </row>
    <row r="65" spans="1:3" x14ac:dyDescent="0.2">
      <c r="A65">
        <v>99826</v>
      </c>
      <c r="B65" s="8">
        <v>2454998.6479819999</v>
      </c>
      <c r="C65" s="8">
        <v>2.3E-5</v>
      </c>
    </row>
    <row r="66" spans="1:3" x14ac:dyDescent="0.2">
      <c r="A66">
        <v>99938</v>
      </c>
      <c r="B66" s="8">
        <v>2455005.6326009999</v>
      </c>
      <c r="C66" s="8">
        <v>2.5999999999999998E-5</v>
      </c>
    </row>
    <row r="67" spans="1:3" x14ac:dyDescent="0.2">
      <c r="A67">
        <v>102028</v>
      </c>
      <c r="B67" s="8">
        <v>2455135.9709760002</v>
      </c>
      <c r="C67" s="8">
        <v>2.3E-5</v>
      </c>
    </row>
    <row r="68" spans="1:3" x14ac:dyDescent="0.2">
      <c r="A68">
        <v>102364</v>
      </c>
      <c r="B68" s="8">
        <v>2455156.9249</v>
      </c>
      <c r="C68" s="8">
        <v>2.3E-5</v>
      </c>
    </row>
    <row r="69" spans="1:3" x14ac:dyDescent="0.2">
      <c r="A69">
        <v>102365</v>
      </c>
      <c r="B69" s="8">
        <v>2455156.9872440002</v>
      </c>
      <c r="C69" s="8">
        <v>2.0000000000000002E-5</v>
      </c>
    </row>
    <row r="70" spans="1:3" x14ac:dyDescent="0.2">
      <c r="A70">
        <v>102380</v>
      </c>
      <c r="B70" s="8">
        <v>2455157.9227080001</v>
      </c>
      <c r="C70" s="8">
        <v>2.8E-5</v>
      </c>
    </row>
    <row r="71" spans="1:3" x14ac:dyDescent="0.2">
      <c r="A71">
        <v>102397</v>
      </c>
      <c r="B71" s="8">
        <v>2455158.9828650001</v>
      </c>
      <c r="C71" s="8">
        <v>2.4000000000000001E-5</v>
      </c>
    </row>
    <row r="72" spans="1:3" x14ac:dyDescent="0.2">
      <c r="A72">
        <v>102428</v>
      </c>
      <c r="B72" s="8">
        <v>2455160.9161069999</v>
      </c>
      <c r="C72" s="8">
        <v>1.8E-5</v>
      </c>
    </row>
    <row r="73" spans="1:3" x14ac:dyDescent="0.2">
      <c r="A73">
        <v>102429</v>
      </c>
      <c r="B73" s="8">
        <v>2455160.9784659999</v>
      </c>
      <c r="C73" s="8">
        <v>1.5999999999999999E-5</v>
      </c>
    </row>
    <row r="74" spans="1:3" x14ac:dyDescent="0.2">
      <c r="A74">
        <v>102444</v>
      </c>
      <c r="B74" s="8">
        <v>2455161.9139060001</v>
      </c>
      <c r="C74" s="8">
        <v>2.1999999999999999E-5</v>
      </c>
    </row>
    <row r="75" spans="1:3" x14ac:dyDescent="0.2">
      <c r="A75">
        <v>102445</v>
      </c>
      <c r="B75" s="8">
        <v>2455161.9762849999</v>
      </c>
      <c r="C75" s="8">
        <v>2.6999999999999999E-5</v>
      </c>
    </row>
    <row r="76" spans="1:3" x14ac:dyDescent="0.2">
      <c r="A76">
        <v>102460</v>
      </c>
      <c r="B76" s="8">
        <v>2455162.9117379999</v>
      </c>
      <c r="C76" s="8">
        <v>3.3000000000000003E-5</v>
      </c>
    </row>
    <row r="77" spans="1:3" x14ac:dyDescent="0.2">
      <c r="A77">
        <v>103150</v>
      </c>
      <c r="B77" s="8">
        <v>2455205.9421020001</v>
      </c>
      <c r="C77" s="8">
        <v>1.4E-5</v>
      </c>
    </row>
    <row r="78" spans="1:3" x14ac:dyDescent="0.2">
      <c r="A78">
        <v>103151</v>
      </c>
      <c r="B78" s="8">
        <v>2455206.0044630002</v>
      </c>
      <c r="C78" s="8">
        <v>1.4E-5</v>
      </c>
    </row>
    <row r="79" spans="1:3" x14ac:dyDescent="0.2">
      <c r="A79">
        <v>103166</v>
      </c>
      <c r="B79" s="8">
        <v>2455206.9399199998</v>
      </c>
      <c r="C79" s="8">
        <v>1.2E-5</v>
      </c>
    </row>
    <row r="80" spans="1:3" x14ac:dyDescent="0.2">
      <c r="A80">
        <v>103167</v>
      </c>
      <c r="B80" s="8">
        <v>2455207.0023079999</v>
      </c>
      <c r="C80" s="8">
        <v>1.5E-5</v>
      </c>
    </row>
    <row r="81" spans="1:3" x14ac:dyDescent="0.2">
      <c r="A81">
        <v>103197</v>
      </c>
      <c r="B81" s="8">
        <v>2455208.8731709998</v>
      </c>
      <c r="C81" s="8">
        <v>1.5999999999999999E-5</v>
      </c>
    </row>
    <row r="82" spans="1:3" x14ac:dyDescent="0.2">
      <c r="A82">
        <v>103213</v>
      </c>
      <c r="B82" s="8">
        <v>2455209.8709769999</v>
      </c>
      <c r="C82" s="8">
        <v>9.0000000000000002E-6</v>
      </c>
    </row>
    <row r="83" spans="1:3" x14ac:dyDescent="0.2">
      <c r="A83">
        <v>103214</v>
      </c>
      <c r="B83" s="8">
        <v>2455209.933305</v>
      </c>
      <c r="C83" s="8">
        <v>1.8E-5</v>
      </c>
    </row>
    <row r="84" spans="1:3" x14ac:dyDescent="0.2">
      <c r="A84">
        <v>103215</v>
      </c>
      <c r="B84" s="8">
        <v>2455209.995687</v>
      </c>
      <c r="C84" s="8">
        <v>1.4E-5</v>
      </c>
    </row>
    <row r="85" spans="1:3" x14ac:dyDescent="0.2">
      <c r="A85">
        <v>103263</v>
      </c>
      <c r="B85" s="8">
        <v>2455212.9891110002</v>
      </c>
      <c r="C85" s="8">
        <v>1.9000000000000001E-5</v>
      </c>
    </row>
    <row r="86" spans="1:3" x14ac:dyDescent="0.2">
      <c r="A86">
        <v>103775</v>
      </c>
      <c r="B86" s="8">
        <v>2455244.9188919999</v>
      </c>
      <c r="C86" s="8">
        <v>1.0000000000000001E-5</v>
      </c>
    </row>
    <row r="87" spans="1:3" x14ac:dyDescent="0.2">
      <c r="A87">
        <v>103776</v>
      </c>
      <c r="B87" s="8">
        <v>2455244.981257</v>
      </c>
      <c r="C87" s="8">
        <v>1.8E-5</v>
      </c>
    </row>
    <row r="88" spans="1:3" x14ac:dyDescent="0.2">
      <c r="A88">
        <v>103808</v>
      </c>
      <c r="B88" s="8">
        <v>2455246.9768639999</v>
      </c>
      <c r="C88" s="8">
        <v>1.5E-5</v>
      </c>
    </row>
    <row r="89" spans="1:3" x14ac:dyDescent="0.2">
      <c r="A89">
        <v>106096</v>
      </c>
      <c r="B89" s="8">
        <v>2455389.6630790001</v>
      </c>
      <c r="C89" s="8">
        <v>2.1999999999999999E-5</v>
      </c>
    </row>
    <row r="90" spans="1:3" x14ac:dyDescent="0.2">
      <c r="A90">
        <v>115951</v>
      </c>
      <c r="B90" s="8">
        <v>2456004.24921</v>
      </c>
      <c r="C90" s="8">
        <v>1E-4</v>
      </c>
    </row>
    <row r="91" spans="1:3" x14ac:dyDescent="0.2">
      <c r="A91">
        <v>122350</v>
      </c>
      <c r="B91" s="8">
        <v>2456403.3091699998</v>
      </c>
      <c r="C91" s="8">
        <v>1.3999999999999999E-4</v>
      </c>
    </row>
    <row r="92" spans="1:3" x14ac:dyDescent="0.2">
      <c r="A92">
        <v>126632</v>
      </c>
      <c r="B92" s="8">
        <v>2456670.3467735602</v>
      </c>
      <c r="C92" s="8">
        <v>3.2700000000000002E-5</v>
      </c>
    </row>
    <row r="93" spans="1:3" x14ac:dyDescent="0.2">
      <c r="A93">
        <v>127386</v>
      </c>
      <c r="B93" s="8">
        <v>2456717.36835247</v>
      </c>
      <c r="C93" s="8">
        <v>3.26E-5</v>
      </c>
    </row>
    <row r="94" spans="1:3" x14ac:dyDescent="0.2">
      <c r="A94">
        <v>127882</v>
      </c>
      <c r="B94" s="8">
        <v>2456748.3003672399</v>
      </c>
      <c r="C94" s="8">
        <v>1.47E-5</v>
      </c>
    </row>
    <row r="95" spans="1:3" x14ac:dyDescent="0.2">
      <c r="A95">
        <v>128265</v>
      </c>
      <c r="B95" s="8">
        <v>2456772.1854699999</v>
      </c>
      <c r="C95" s="8">
        <v>6.9999999999999994E-5</v>
      </c>
    </row>
    <row r="96" spans="1:3" x14ac:dyDescent="0.2">
      <c r="A96">
        <v>133527</v>
      </c>
      <c r="B96" s="8">
        <v>2457100.33871551</v>
      </c>
      <c r="C96" s="8">
        <v>2.6800000000000001E-5</v>
      </c>
    </row>
    <row r="97" spans="1:3" x14ac:dyDescent="0.2">
      <c r="A97">
        <v>133540</v>
      </c>
      <c r="B97" s="8">
        <v>2457101.1494563301</v>
      </c>
      <c r="C97" s="8">
        <v>3.54E-5</v>
      </c>
    </row>
    <row r="98" spans="1:3" x14ac:dyDescent="0.2">
      <c r="A98">
        <v>139195</v>
      </c>
      <c r="B98" s="8">
        <v>2457453.8114299998</v>
      </c>
      <c r="C98" s="8">
        <v>1.4999999999999999E-4</v>
      </c>
    </row>
    <row r="99" spans="1:3" x14ac:dyDescent="0.2">
      <c r="A99">
        <v>143917</v>
      </c>
      <c r="B99" s="8">
        <v>2457748.2888475601</v>
      </c>
      <c r="C99" s="8">
        <v>1.8E-5</v>
      </c>
    </row>
    <row r="100" spans="1:3" x14ac:dyDescent="0.2">
      <c r="A100">
        <v>143918</v>
      </c>
      <c r="B100" s="8">
        <v>2457748.3511910401</v>
      </c>
      <c r="C100" s="8">
        <v>1.8099999999999999E-5</v>
      </c>
    </row>
    <row r="101" spans="1:3" x14ac:dyDescent="0.2">
      <c r="A101">
        <v>144782</v>
      </c>
      <c r="B101" s="8">
        <v>2457802.2327151699</v>
      </c>
      <c r="C101" s="8">
        <v>2.94E-5</v>
      </c>
    </row>
    <row r="102" spans="1:3" x14ac:dyDescent="0.2">
      <c r="A102">
        <v>144785</v>
      </c>
      <c r="B102" s="8">
        <v>2457802.4198190202</v>
      </c>
      <c r="C102" s="8">
        <v>2.7100000000000001E-5</v>
      </c>
    </row>
    <row r="103" spans="1:3" x14ac:dyDescent="0.2">
      <c r="A103">
        <v>145217</v>
      </c>
      <c r="B103" s="8">
        <v>2457829.3605665099</v>
      </c>
      <c r="C103" s="8">
        <v>3.4999999999999997E-5</v>
      </c>
    </row>
    <row r="104" spans="1:3" x14ac:dyDescent="0.2">
      <c r="A104">
        <v>145497</v>
      </c>
      <c r="B104" s="8">
        <v>2457846.8221999998</v>
      </c>
      <c r="C104" s="8">
        <v>6.0000000000000002E-5</v>
      </c>
    </row>
    <row r="105" spans="1:3" x14ac:dyDescent="0.2">
      <c r="A105">
        <v>150205</v>
      </c>
      <c r="B105" s="8">
        <v>2458140.4264732799</v>
      </c>
      <c r="C105" s="8">
        <v>2.4000000000000001E-5</v>
      </c>
    </row>
    <row r="106" spans="1:3" x14ac:dyDescent="0.2">
      <c r="A106">
        <v>150960</v>
      </c>
      <c r="B106" s="8">
        <v>2458187.5104100001</v>
      </c>
      <c r="C106" s="8">
        <v>1.2999999999999999E-4</v>
      </c>
    </row>
    <row r="107" spans="1:3" x14ac:dyDescent="0.2">
      <c r="A107">
        <v>151164</v>
      </c>
      <c r="B107" s="8">
        <v>2458200.23245417</v>
      </c>
      <c r="C107" s="8">
        <v>2.5299999999999998E-5</v>
      </c>
    </row>
    <row r="108" spans="1:3" x14ac:dyDescent="0.2">
      <c r="A108">
        <v>156651</v>
      </c>
      <c r="B108" s="8">
        <v>2458542.4174051099</v>
      </c>
      <c r="C108" s="8">
        <v>4.6199999999999998E-5</v>
      </c>
    </row>
    <row r="109" spans="1:3" x14ac:dyDescent="0.2">
      <c r="A109">
        <v>157255</v>
      </c>
      <c r="B109" s="8">
        <v>2458580.0845500999</v>
      </c>
      <c r="C109" s="8">
        <v>4.2299999999999998E-5</v>
      </c>
    </row>
    <row r="110" spans="1:3" x14ac:dyDescent="0.2">
      <c r="A110">
        <v>157466</v>
      </c>
      <c r="B110" s="8">
        <v>2458593.2430099999</v>
      </c>
      <c r="C110" s="8">
        <v>1.7000000000000001E-4</v>
      </c>
    </row>
    <row r="111" spans="1:3" x14ac:dyDescent="0.2">
      <c r="A111">
        <v>161604</v>
      </c>
      <c r="B111" s="8">
        <v>2458851.3006062899</v>
      </c>
      <c r="C111" s="8">
        <v>3.79E-5</v>
      </c>
    </row>
    <row r="112" spans="1:3" x14ac:dyDescent="0.2">
      <c r="A112">
        <v>161908</v>
      </c>
      <c r="B112" s="8">
        <v>2458870.2588874698</v>
      </c>
      <c r="C112" s="8">
        <v>3.8899999999999997E-5</v>
      </c>
    </row>
    <row r="113" spans="1:3" x14ac:dyDescent="0.2">
      <c r="A113">
        <v>161910</v>
      </c>
      <c r="B113" s="8">
        <v>2458870.38363828</v>
      </c>
      <c r="C113" s="8">
        <v>2.6699999999999998E-5</v>
      </c>
    </row>
    <row r="114" spans="1:3" x14ac:dyDescent="0.2">
      <c r="A114">
        <v>161923</v>
      </c>
      <c r="B114" s="8">
        <v>2458871.1943113999</v>
      </c>
      <c r="C114" s="8">
        <v>4.6400000000000003E-5</v>
      </c>
    </row>
    <row r="115" spans="1:3" x14ac:dyDescent="0.2">
      <c r="A115">
        <v>161924</v>
      </c>
      <c r="B115" s="8">
        <v>2458871.2567542</v>
      </c>
      <c r="C115" s="8">
        <v>4.1E-5</v>
      </c>
    </row>
    <row r="116" spans="1:3" x14ac:dyDescent="0.2">
      <c r="A116">
        <v>161957</v>
      </c>
      <c r="B116" s="8">
        <v>2458873.3146982798</v>
      </c>
      <c r="C116" s="8">
        <v>2.7399999999999999E-5</v>
      </c>
    </row>
    <row r="117" spans="1:3" x14ac:dyDescent="0.2">
      <c r="A117">
        <v>161959</v>
      </c>
      <c r="B117" s="8">
        <v>2458873.4394327998</v>
      </c>
      <c r="C117" s="8">
        <v>4.3699999999999998E-5</v>
      </c>
    </row>
    <row r="118" spans="1:3" x14ac:dyDescent="0.2">
      <c r="A118">
        <v>162067</v>
      </c>
      <c r="B118" s="8">
        <v>2458880.1746273101</v>
      </c>
      <c r="C118" s="8">
        <v>4.1199999999999999E-5</v>
      </c>
    </row>
    <row r="119" spans="1:3" x14ac:dyDescent="0.2">
      <c r="A119">
        <v>162534</v>
      </c>
      <c r="B119" s="8">
        <v>2458909.2980291299</v>
      </c>
      <c r="C119" s="8">
        <v>2.69E-5</v>
      </c>
    </row>
    <row r="120" spans="1:3" x14ac:dyDescent="0.2">
      <c r="A120">
        <v>162804</v>
      </c>
      <c r="B120" s="8">
        <v>2458926.1359900301</v>
      </c>
      <c r="C120" s="8">
        <v>4.5599999999999997E-5</v>
      </c>
    </row>
    <row r="121" spans="1:3" x14ac:dyDescent="0.2">
      <c r="A121">
        <v>162884</v>
      </c>
      <c r="B121" s="8">
        <v>2458931.1250399798</v>
      </c>
      <c r="C121" s="8">
        <v>3.7100000000000001E-5</v>
      </c>
    </row>
    <row r="122" spans="1:3" x14ac:dyDescent="0.2">
      <c r="A122">
        <v>162932</v>
      </c>
      <c r="B122" s="8">
        <v>2458934.1185599999</v>
      </c>
      <c r="C122" s="8">
        <v>5.0000000000000002E-5</v>
      </c>
    </row>
    <row r="123" spans="1:3" x14ac:dyDescent="0.2">
      <c r="A123">
        <v>169073</v>
      </c>
      <c r="B123" s="8">
        <v>2459317.08867</v>
      </c>
      <c r="C123" s="8">
        <v>3.0000000000000001E-5</v>
      </c>
    </row>
    <row r="125" spans="1:3" x14ac:dyDescent="0.2">
      <c r="A125">
        <v>-73099</v>
      </c>
      <c r="B125" s="8">
        <v>2444214.5532499999</v>
      </c>
      <c r="C125" s="8">
        <v>1.7361000000000001E-4</v>
      </c>
    </row>
    <row r="126" spans="1:3" x14ac:dyDescent="0.2">
      <c r="A126">
        <v>-73098</v>
      </c>
      <c r="B126" s="8">
        <v>2444214.6156199998</v>
      </c>
      <c r="C126" s="8">
        <v>1.7361000000000001E-4</v>
      </c>
    </row>
    <row r="127" spans="1:3" x14ac:dyDescent="0.2">
      <c r="A127">
        <v>-73097</v>
      </c>
      <c r="B127" s="8">
        <v>2444214.6779800002</v>
      </c>
      <c r="C127" s="8">
        <v>1.7361000000000001E-4</v>
      </c>
    </row>
    <row r="128" spans="1:3" x14ac:dyDescent="0.2">
      <c r="A128">
        <v>-61017</v>
      </c>
      <c r="B128" s="8">
        <v>2444968.0230899998</v>
      </c>
      <c r="C128" s="8">
        <v>1.15741E-3</v>
      </c>
    </row>
    <row r="129" spans="1:3" x14ac:dyDescent="0.2">
      <c r="A129">
        <v>-61002</v>
      </c>
      <c r="B129" s="8">
        <v>2444968.9571199999</v>
      </c>
      <c r="C129" s="8">
        <v>1.15741E-3</v>
      </c>
    </row>
    <row r="130" spans="1:3" x14ac:dyDescent="0.2">
      <c r="A130">
        <v>-61001</v>
      </c>
      <c r="B130" s="8">
        <v>2444969.0196199999</v>
      </c>
      <c r="C130" s="8">
        <v>1.15741E-3</v>
      </c>
    </row>
    <row r="131" spans="1:3" x14ac:dyDescent="0.2">
      <c r="A131">
        <v>-60841</v>
      </c>
      <c r="B131" s="8">
        <v>2444978.99755</v>
      </c>
      <c r="C131" s="8">
        <v>1.15741E-3</v>
      </c>
    </row>
    <row r="132" spans="1:3" x14ac:dyDescent="0.2">
      <c r="A132">
        <v>-60602</v>
      </c>
      <c r="B132" s="8">
        <v>2444993.9007799998</v>
      </c>
      <c r="C132" s="8">
        <v>6.9444000000000005E-4</v>
      </c>
    </row>
    <row r="133" spans="1:3" x14ac:dyDescent="0.2">
      <c r="A133">
        <v>-60601</v>
      </c>
      <c r="B133" s="8">
        <v>2444993.9632799998</v>
      </c>
      <c r="C133" s="8">
        <v>6.9444000000000005E-4</v>
      </c>
    </row>
    <row r="134" spans="1:3" x14ac:dyDescent="0.2">
      <c r="A134">
        <v>-60600</v>
      </c>
      <c r="B134" s="8">
        <v>2444994.02642</v>
      </c>
      <c r="C134" s="8">
        <v>6.9444000000000005E-4</v>
      </c>
    </row>
    <row r="135" spans="1:3" x14ac:dyDescent="0.2">
      <c r="A135">
        <v>-60169</v>
      </c>
      <c r="B135" s="8">
        <v>2445020.9051299999</v>
      </c>
      <c r="C135" s="8">
        <v>2.3148E-4</v>
      </c>
    </row>
    <row r="136" spans="1:3" x14ac:dyDescent="0.2">
      <c r="A136">
        <v>-60153</v>
      </c>
      <c r="B136" s="8">
        <v>2445021.9029199998</v>
      </c>
      <c r="C136" s="8">
        <v>2.3148E-4</v>
      </c>
    </row>
    <row r="137" spans="1:3" x14ac:dyDescent="0.2">
      <c r="A137">
        <v>-60106</v>
      </c>
      <c r="B137" s="8">
        <v>2445024.8338600001</v>
      </c>
      <c r="C137" s="8">
        <v>6.9444000000000005E-4</v>
      </c>
    </row>
    <row r="138" spans="1:3" x14ac:dyDescent="0.2">
      <c r="A138">
        <v>-48767</v>
      </c>
      <c r="B138" s="8">
        <v>2445731.9663999998</v>
      </c>
      <c r="C138" s="8">
        <v>3.4722000000000003E-4</v>
      </c>
    </row>
    <row r="139" spans="1:3" x14ac:dyDescent="0.2">
      <c r="A139">
        <v>-48256</v>
      </c>
      <c r="B139" s="8">
        <v>2445763.8337300001</v>
      </c>
      <c r="C139" s="8">
        <v>5.787E-5</v>
      </c>
    </row>
    <row r="140" spans="1:3" x14ac:dyDescent="0.2">
      <c r="A140">
        <v>-46796</v>
      </c>
      <c r="B140" s="8">
        <v>2445854.8827999998</v>
      </c>
      <c r="C140" s="8">
        <v>1.15741E-3</v>
      </c>
    </row>
    <row r="141" spans="1:3" x14ac:dyDescent="0.2">
      <c r="A141">
        <v>-43588</v>
      </c>
      <c r="B141" s="8">
        <v>2446054.9423099998</v>
      </c>
      <c r="C141" s="8">
        <v>1.15741E-3</v>
      </c>
    </row>
    <row r="142" spans="1:3" x14ac:dyDescent="0.2">
      <c r="A142">
        <v>-43075</v>
      </c>
      <c r="B142" s="8">
        <v>2446086.9356499999</v>
      </c>
      <c r="C142" s="8">
        <v>3.472E-5</v>
      </c>
    </row>
    <row r="143" spans="1:3" x14ac:dyDescent="0.2">
      <c r="A143">
        <v>-43074</v>
      </c>
      <c r="B143" s="8">
        <v>2446086.9979599998</v>
      </c>
      <c r="C143" s="8">
        <v>3.472E-5</v>
      </c>
    </row>
    <row r="144" spans="1:3" x14ac:dyDescent="0.2">
      <c r="A144">
        <v>-3410</v>
      </c>
      <c r="B144" s="8">
        <v>2448560.5578000001</v>
      </c>
      <c r="C144" s="8">
        <v>4.6300000000000001E-5</v>
      </c>
    </row>
    <row r="145" spans="1:3" x14ac:dyDescent="0.2">
      <c r="A145">
        <v>0</v>
      </c>
      <c r="B145" s="8">
        <v>2448773.2150900001</v>
      </c>
      <c r="C145" s="8">
        <v>5.787E-5</v>
      </c>
    </row>
    <row r="146" spans="1:3" x14ac:dyDescent="0.2">
      <c r="A146">
        <v>16</v>
      </c>
      <c r="B146" s="8">
        <v>2448774.2129299999</v>
      </c>
      <c r="C146" s="8">
        <v>5.787E-5</v>
      </c>
    </row>
    <row r="147" spans="1:3" x14ac:dyDescent="0.2">
      <c r="A147">
        <v>5848</v>
      </c>
      <c r="B147" s="8">
        <v>2449137.9129400002</v>
      </c>
      <c r="C147" s="8">
        <v>5.787E-5</v>
      </c>
    </row>
    <row r="148" spans="1:3" x14ac:dyDescent="0.2">
      <c r="A148">
        <v>5945</v>
      </c>
      <c r="B148" s="8">
        <v>2449143.96214</v>
      </c>
      <c r="C148" s="8">
        <v>5.787E-5</v>
      </c>
    </row>
    <row r="149" spans="1:3" x14ac:dyDescent="0.2">
      <c r="A149">
        <v>5946</v>
      </c>
      <c r="B149" s="8">
        <v>2449144.0243799998</v>
      </c>
      <c r="C149" s="8">
        <v>5.787E-5</v>
      </c>
    </row>
    <row r="150" spans="1:3" x14ac:dyDescent="0.2">
      <c r="A150">
        <v>5947</v>
      </c>
      <c r="B150" s="8">
        <v>2449144.0868899999</v>
      </c>
      <c r="C150" s="8">
        <v>5.787E-5</v>
      </c>
    </row>
    <row r="151" spans="1:3" x14ac:dyDescent="0.2">
      <c r="A151">
        <v>5961</v>
      </c>
      <c r="B151" s="8">
        <v>2449144.9600499999</v>
      </c>
      <c r="C151" s="8">
        <v>5.787E-5</v>
      </c>
    </row>
    <row r="152" spans="1:3" x14ac:dyDescent="0.2">
      <c r="A152">
        <v>5962</v>
      </c>
      <c r="B152" s="8">
        <v>2449145.0223500002</v>
      </c>
      <c r="C152" s="8">
        <v>5.787E-5</v>
      </c>
    </row>
    <row r="153" spans="1:3" x14ac:dyDescent="0.2">
      <c r="A153">
        <v>5963</v>
      </c>
      <c r="B153" s="8">
        <v>2449145.0845400002</v>
      </c>
      <c r="C153" s="8">
        <v>5.787E-5</v>
      </c>
    </row>
    <row r="154" spans="1:3" x14ac:dyDescent="0.2">
      <c r="A154">
        <v>5964</v>
      </c>
      <c r="B154" s="8">
        <v>2449145.1471099998</v>
      </c>
      <c r="C154" s="8">
        <v>5.787E-5</v>
      </c>
    </row>
    <row r="155" spans="1:3" x14ac:dyDescent="0.2">
      <c r="A155">
        <v>49670</v>
      </c>
      <c r="B155" s="8">
        <v>2451870.7768799998</v>
      </c>
      <c r="C155" s="8">
        <v>5.787E-5</v>
      </c>
    </row>
    <row r="156" spans="1:3" x14ac:dyDescent="0.2">
      <c r="A156">
        <v>49672</v>
      </c>
      <c r="B156" s="8">
        <v>2451870.9016300002</v>
      </c>
      <c r="C156" s="8">
        <v>5.787E-5</v>
      </c>
    </row>
    <row r="157" spans="1:3" x14ac:dyDescent="0.2">
      <c r="A157">
        <v>56307</v>
      </c>
      <c r="B157" s="8">
        <v>2452284.6789970002</v>
      </c>
      <c r="C157" s="8">
        <v>1.1E-5</v>
      </c>
    </row>
    <row r="158" spans="1:3" x14ac:dyDescent="0.2">
      <c r="A158">
        <v>56307</v>
      </c>
      <c r="B158" s="8">
        <v>2452284.6789500001</v>
      </c>
      <c r="C158" s="8">
        <v>5.787E-5</v>
      </c>
    </row>
    <row r="159" spans="1:3" x14ac:dyDescent="0.2">
      <c r="A159">
        <v>56308</v>
      </c>
      <c r="B159" s="8">
        <v>2452284.7413630001</v>
      </c>
      <c r="C159" s="8">
        <v>1.7E-5</v>
      </c>
    </row>
    <row r="160" spans="1:3" x14ac:dyDescent="0.2">
      <c r="A160">
        <v>98482</v>
      </c>
      <c r="B160" s="8">
        <v>2454914.8322800002</v>
      </c>
      <c r="C160" s="8">
        <v>1.2E-5</v>
      </c>
    </row>
    <row r="161" spans="1:3" x14ac:dyDescent="0.2">
      <c r="A161">
        <v>98483</v>
      </c>
      <c r="B161" s="8">
        <v>2454914.894663</v>
      </c>
      <c r="C161" s="8">
        <v>1.4E-5</v>
      </c>
    </row>
    <row r="162" spans="1:3" x14ac:dyDescent="0.2">
      <c r="A162">
        <v>98514</v>
      </c>
      <c r="B162" s="8">
        <v>2454916.8279260001</v>
      </c>
      <c r="C162" s="8">
        <v>1.7E-5</v>
      </c>
    </row>
    <row r="163" spans="1:3" x14ac:dyDescent="0.2">
      <c r="A163">
        <v>98560</v>
      </c>
      <c r="B163" s="8">
        <v>2454919.6966030002</v>
      </c>
      <c r="C163" s="8">
        <v>1.7E-5</v>
      </c>
    </row>
    <row r="164" spans="1:3" x14ac:dyDescent="0.2">
      <c r="A164">
        <v>98577</v>
      </c>
      <c r="B164" s="8">
        <v>2454920.756784</v>
      </c>
      <c r="C164" s="8">
        <v>1.5999999999999999E-5</v>
      </c>
    </row>
    <row r="165" spans="1:3" x14ac:dyDescent="0.2">
      <c r="A165">
        <v>98607</v>
      </c>
      <c r="B165" s="8">
        <v>2454922.6276679998</v>
      </c>
      <c r="C165" s="8">
        <v>1.5999999999999999E-5</v>
      </c>
    </row>
    <row r="166" spans="1:3" x14ac:dyDescent="0.2">
      <c r="A166">
        <v>98608</v>
      </c>
      <c r="B166" s="8">
        <v>2454922.6900169998</v>
      </c>
      <c r="C166" s="8">
        <v>1.0000000000000001E-5</v>
      </c>
    </row>
    <row r="167" spans="1:3" x14ac:dyDescent="0.2">
      <c r="A167">
        <v>98609</v>
      </c>
      <c r="B167" s="8">
        <v>2454922.7523650001</v>
      </c>
      <c r="C167" s="8">
        <v>1.0000000000000001E-5</v>
      </c>
    </row>
    <row r="168" spans="1:3" x14ac:dyDescent="0.2">
      <c r="A168">
        <v>98610</v>
      </c>
      <c r="B168" s="8">
        <v>2454922.814727</v>
      </c>
      <c r="C168" s="8">
        <v>1.1E-5</v>
      </c>
    </row>
    <row r="169" spans="1:3" x14ac:dyDescent="0.2">
      <c r="A169">
        <v>98850</v>
      </c>
      <c r="B169" s="8">
        <v>2454937.781831</v>
      </c>
      <c r="C169" s="8">
        <v>1.5999999999999999E-5</v>
      </c>
    </row>
    <row r="170" spans="1:3" x14ac:dyDescent="0.2">
      <c r="A170">
        <v>98851</v>
      </c>
      <c r="B170" s="8">
        <v>2454937.8441949999</v>
      </c>
      <c r="C170" s="8">
        <v>1.2E-5</v>
      </c>
    </row>
    <row r="171" spans="1:3" x14ac:dyDescent="0.2">
      <c r="A171">
        <v>98865</v>
      </c>
      <c r="B171" s="8">
        <v>2454938.7172849998</v>
      </c>
      <c r="C171" s="8">
        <v>1.5E-5</v>
      </c>
    </row>
    <row r="172" spans="1:3" x14ac:dyDescent="0.2">
      <c r="A172">
        <v>98866</v>
      </c>
      <c r="B172" s="8">
        <v>2454938.7796109999</v>
      </c>
      <c r="C172" s="8">
        <v>1.0000000000000001E-5</v>
      </c>
    </row>
    <row r="173" spans="1:3" x14ac:dyDescent="0.2">
      <c r="A173">
        <v>98896</v>
      </c>
      <c r="B173" s="8">
        <v>2454940.6505069998</v>
      </c>
      <c r="C173" s="8">
        <v>2.6999999999999999E-5</v>
      </c>
    </row>
    <row r="174" spans="1:3" x14ac:dyDescent="0.2">
      <c r="A174">
        <v>98897</v>
      </c>
      <c r="B174" s="8">
        <v>2454940.7128690002</v>
      </c>
      <c r="C174" s="8">
        <v>1.1E-5</v>
      </c>
    </row>
    <row r="175" spans="1:3" x14ac:dyDescent="0.2">
      <c r="A175">
        <v>98898</v>
      </c>
      <c r="B175" s="8">
        <v>2454940.7752430001</v>
      </c>
      <c r="C175" s="8">
        <v>2.8E-5</v>
      </c>
    </row>
    <row r="176" spans="1:3" x14ac:dyDescent="0.2">
      <c r="A176">
        <v>98899</v>
      </c>
      <c r="B176" s="8">
        <v>2454940.8376369998</v>
      </c>
      <c r="C176" s="8">
        <v>2.4000000000000001E-5</v>
      </c>
    </row>
    <row r="177" spans="1:3" x14ac:dyDescent="0.2">
      <c r="A177">
        <v>98914</v>
      </c>
      <c r="B177" s="8">
        <v>2454941.7730450002</v>
      </c>
      <c r="C177" s="8">
        <v>1.4E-5</v>
      </c>
    </row>
    <row r="178" spans="1:3" x14ac:dyDescent="0.2">
      <c r="A178">
        <v>98915</v>
      </c>
      <c r="B178" s="8">
        <v>2454941.8354079998</v>
      </c>
      <c r="C178" s="8">
        <v>2.5000000000000001E-5</v>
      </c>
    </row>
    <row r="179" spans="1:3" x14ac:dyDescent="0.2">
      <c r="A179">
        <v>98928</v>
      </c>
      <c r="B179" s="8">
        <v>2454942.6461220002</v>
      </c>
      <c r="C179" s="8">
        <v>1.1E-5</v>
      </c>
    </row>
    <row r="180" spans="1:3" x14ac:dyDescent="0.2">
      <c r="A180">
        <v>98930</v>
      </c>
      <c r="B180" s="8">
        <v>2454942.770852</v>
      </c>
      <c r="C180" s="8">
        <v>1.2E-5</v>
      </c>
    </row>
    <row r="181" spans="1:3" x14ac:dyDescent="0.2">
      <c r="A181">
        <v>98931</v>
      </c>
      <c r="B181" s="8">
        <v>2454942.8332210002</v>
      </c>
      <c r="C181" s="8">
        <v>1.2E-5</v>
      </c>
    </row>
    <row r="182" spans="1:3" x14ac:dyDescent="0.2">
      <c r="A182">
        <v>98932</v>
      </c>
      <c r="B182" s="8">
        <v>2454942.8955910001</v>
      </c>
      <c r="C182" s="8">
        <v>3.1999999999999999E-5</v>
      </c>
    </row>
    <row r="183" spans="1:3" x14ac:dyDescent="0.2">
      <c r="A183">
        <v>98945</v>
      </c>
      <c r="B183" s="8">
        <v>2454943.7063040002</v>
      </c>
      <c r="C183" s="8">
        <v>1.0000000000000001E-5</v>
      </c>
    </row>
    <row r="184" spans="1:3" x14ac:dyDescent="0.2">
      <c r="A184">
        <v>98946</v>
      </c>
      <c r="B184" s="8">
        <v>2454943.7686529998</v>
      </c>
      <c r="C184" s="8">
        <v>1.2E-5</v>
      </c>
    </row>
    <row r="185" spans="1:3" x14ac:dyDescent="0.2">
      <c r="A185">
        <v>98947</v>
      </c>
      <c r="B185" s="8">
        <v>2454943.8310079998</v>
      </c>
      <c r="C185" s="8">
        <v>1.7E-5</v>
      </c>
    </row>
    <row r="186" spans="1:3" x14ac:dyDescent="0.2">
      <c r="A186">
        <v>99377</v>
      </c>
      <c r="B186" s="8">
        <v>2454970.6470329999</v>
      </c>
      <c r="C186" s="8">
        <v>4.1E-5</v>
      </c>
    </row>
    <row r="187" spans="1:3" x14ac:dyDescent="0.2">
      <c r="A187">
        <v>99378</v>
      </c>
      <c r="B187" s="8">
        <v>2454970.7094140002</v>
      </c>
      <c r="C187" s="8">
        <v>4.1999999999999998E-5</v>
      </c>
    </row>
    <row r="188" spans="1:3" x14ac:dyDescent="0.2">
      <c r="A188">
        <v>99746</v>
      </c>
      <c r="B188" s="8">
        <v>2454993.6589259999</v>
      </c>
      <c r="C188" s="8">
        <v>1.5E-5</v>
      </c>
    </row>
    <row r="189" spans="1:3" x14ac:dyDescent="0.2">
      <c r="A189">
        <v>99826</v>
      </c>
      <c r="B189" s="8">
        <v>2454998.6479819999</v>
      </c>
      <c r="C189" s="8">
        <v>2.3E-5</v>
      </c>
    </row>
    <row r="190" spans="1:3" x14ac:dyDescent="0.2">
      <c r="A190">
        <v>99938</v>
      </c>
      <c r="B190" s="8">
        <v>2455005.6326009999</v>
      </c>
      <c r="C190" s="8">
        <v>2.5999999999999998E-5</v>
      </c>
    </row>
    <row r="191" spans="1:3" x14ac:dyDescent="0.2">
      <c r="A191">
        <v>102028</v>
      </c>
      <c r="B191" s="8">
        <v>2455135.9709760002</v>
      </c>
      <c r="C191" s="8">
        <v>2.3E-5</v>
      </c>
    </row>
    <row r="192" spans="1:3" x14ac:dyDescent="0.2">
      <c r="A192">
        <v>102364</v>
      </c>
      <c r="B192" s="8">
        <v>2455156.9249</v>
      </c>
      <c r="C192" s="8">
        <v>2.3E-5</v>
      </c>
    </row>
    <row r="193" spans="1:3" x14ac:dyDescent="0.2">
      <c r="A193">
        <v>102365</v>
      </c>
      <c r="B193" s="8">
        <v>2455156.9872440002</v>
      </c>
      <c r="C193" s="8">
        <v>2.0000000000000002E-5</v>
      </c>
    </row>
    <row r="194" spans="1:3" x14ac:dyDescent="0.2">
      <c r="A194">
        <v>102380</v>
      </c>
      <c r="B194" s="8">
        <v>2455157.9227080001</v>
      </c>
      <c r="C194" s="8">
        <v>2.8E-5</v>
      </c>
    </row>
    <row r="195" spans="1:3" x14ac:dyDescent="0.2">
      <c r="A195">
        <v>102397</v>
      </c>
      <c r="B195" s="8">
        <v>2455158.9828650001</v>
      </c>
      <c r="C195" s="8">
        <v>2.4000000000000001E-5</v>
      </c>
    </row>
    <row r="196" spans="1:3" x14ac:dyDescent="0.2">
      <c r="A196">
        <v>102428</v>
      </c>
      <c r="B196" s="8">
        <v>2455160.9161069999</v>
      </c>
      <c r="C196" s="8">
        <v>1.8E-5</v>
      </c>
    </row>
    <row r="197" spans="1:3" x14ac:dyDescent="0.2">
      <c r="A197">
        <v>102429</v>
      </c>
      <c r="B197" s="8">
        <v>2455160.9784659999</v>
      </c>
      <c r="C197" s="8">
        <v>1.5999999999999999E-5</v>
      </c>
    </row>
    <row r="198" spans="1:3" x14ac:dyDescent="0.2">
      <c r="A198">
        <v>102444</v>
      </c>
      <c r="B198" s="8">
        <v>2455161.9139060001</v>
      </c>
      <c r="C198" s="8">
        <v>2.1999999999999999E-5</v>
      </c>
    </row>
    <row r="199" spans="1:3" x14ac:dyDescent="0.2">
      <c r="A199">
        <v>102445</v>
      </c>
      <c r="B199" s="8">
        <v>2455161.9762849999</v>
      </c>
      <c r="C199" s="8">
        <v>2.6999999999999999E-5</v>
      </c>
    </row>
    <row r="200" spans="1:3" x14ac:dyDescent="0.2">
      <c r="A200">
        <v>102460</v>
      </c>
      <c r="B200" s="8">
        <v>2455162.9117379999</v>
      </c>
      <c r="C200" s="8">
        <v>3.3000000000000003E-5</v>
      </c>
    </row>
    <row r="201" spans="1:3" x14ac:dyDescent="0.2">
      <c r="A201">
        <v>103150</v>
      </c>
      <c r="B201" s="8">
        <v>2455205.9421020001</v>
      </c>
      <c r="C201" s="8">
        <v>1.4E-5</v>
      </c>
    </row>
    <row r="202" spans="1:3" x14ac:dyDescent="0.2">
      <c r="A202">
        <v>103151</v>
      </c>
      <c r="B202" s="8">
        <v>2455206.0044630002</v>
      </c>
      <c r="C202" s="8">
        <v>1.4E-5</v>
      </c>
    </row>
    <row r="203" spans="1:3" x14ac:dyDescent="0.2">
      <c r="A203">
        <v>103166</v>
      </c>
      <c r="B203" s="8">
        <v>2455206.9399199998</v>
      </c>
      <c r="C203" s="8">
        <v>1.2E-5</v>
      </c>
    </row>
    <row r="204" spans="1:3" x14ac:dyDescent="0.2">
      <c r="A204">
        <v>103167</v>
      </c>
      <c r="B204" s="8">
        <v>2455207.0023079999</v>
      </c>
      <c r="C204" s="8">
        <v>1.5E-5</v>
      </c>
    </row>
    <row r="205" spans="1:3" x14ac:dyDescent="0.2">
      <c r="A205">
        <v>103197</v>
      </c>
      <c r="B205" s="8">
        <v>2455208.8731709998</v>
      </c>
      <c r="C205" s="8">
        <v>1.5999999999999999E-5</v>
      </c>
    </row>
    <row r="206" spans="1:3" x14ac:dyDescent="0.2">
      <c r="A206">
        <v>103213</v>
      </c>
      <c r="B206" s="8">
        <v>2455209.8709769999</v>
      </c>
      <c r="C206" s="8">
        <v>9.0000000000000002E-6</v>
      </c>
    </row>
    <row r="207" spans="1:3" x14ac:dyDescent="0.2">
      <c r="A207">
        <v>103214</v>
      </c>
      <c r="B207" s="8">
        <v>2455209.933305</v>
      </c>
      <c r="C207" s="8">
        <v>1.8E-5</v>
      </c>
    </row>
    <row r="208" spans="1:3" x14ac:dyDescent="0.2">
      <c r="A208">
        <v>103215</v>
      </c>
      <c r="B208" s="8">
        <v>2455209.995687</v>
      </c>
      <c r="C208" s="8">
        <v>1.4E-5</v>
      </c>
    </row>
    <row r="209" spans="1:3" x14ac:dyDescent="0.2">
      <c r="A209">
        <v>103263</v>
      </c>
      <c r="B209" s="8">
        <v>2455212.9891110002</v>
      </c>
      <c r="C209" s="8">
        <v>1.9000000000000001E-5</v>
      </c>
    </row>
    <row r="210" spans="1:3" x14ac:dyDescent="0.2">
      <c r="A210">
        <v>103775</v>
      </c>
      <c r="B210" s="8">
        <v>2455244.9188919999</v>
      </c>
      <c r="C210" s="8">
        <v>1.0000000000000001E-5</v>
      </c>
    </row>
    <row r="211" spans="1:3" x14ac:dyDescent="0.2">
      <c r="A211">
        <v>103776</v>
      </c>
      <c r="B211" s="8">
        <v>2455244.981257</v>
      </c>
      <c r="C211" s="8">
        <v>1.8E-5</v>
      </c>
    </row>
    <row r="212" spans="1:3" x14ac:dyDescent="0.2">
      <c r="A212">
        <v>103808</v>
      </c>
      <c r="B212" s="8">
        <v>2455246.9768639999</v>
      </c>
      <c r="C212" s="8">
        <v>1.5E-5</v>
      </c>
    </row>
    <row r="213" spans="1:3" x14ac:dyDescent="0.2">
      <c r="A213">
        <v>106096</v>
      </c>
      <c r="B213" s="8">
        <v>2455389.6630790001</v>
      </c>
      <c r="C213" s="8">
        <v>2.1999999999999999E-5</v>
      </c>
    </row>
    <row r="214" spans="1:3" x14ac:dyDescent="0.2">
      <c r="A214">
        <v>126632</v>
      </c>
      <c r="B214" s="8">
        <v>2456670.3467735602</v>
      </c>
      <c r="C214" s="8">
        <v>3.2713775680666999E-5</v>
      </c>
    </row>
    <row r="215" spans="1:3" x14ac:dyDescent="0.2">
      <c r="A215">
        <v>127386</v>
      </c>
      <c r="B215" s="8">
        <v>2456717.36835247</v>
      </c>
      <c r="C215" s="8">
        <v>3.2550443410266998E-5</v>
      </c>
    </row>
    <row r="216" spans="1:3" x14ac:dyDescent="0.2">
      <c r="A216">
        <v>127882</v>
      </c>
      <c r="B216" s="8">
        <v>2456748.3003672399</v>
      </c>
      <c r="C216" s="8">
        <v>1.46661167001527E-5</v>
      </c>
    </row>
    <row r="217" spans="1:3" x14ac:dyDescent="0.2">
      <c r="A217">
        <v>133527</v>
      </c>
      <c r="B217" s="8">
        <v>2457100.33871551</v>
      </c>
      <c r="C217" s="8">
        <v>2.6801984502691199E-5</v>
      </c>
    </row>
    <row r="218" spans="1:3" x14ac:dyDescent="0.2">
      <c r="A218">
        <v>133540</v>
      </c>
      <c r="B218" s="8">
        <v>2457101.1494563301</v>
      </c>
      <c r="C218" s="8">
        <v>3.5358658216941702E-5</v>
      </c>
    </row>
    <row r="219" spans="1:3" x14ac:dyDescent="0.2">
      <c r="A219">
        <v>143917</v>
      </c>
      <c r="B219" s="8">
        <v>2457748.2888475601</v>
      </c>
      <c r="C219" s="8">
        <v>1.8001429484418701E-5</v>
      </c>
    </row>
    <row r="220" spans="1:3" x14ac:dyDescent="0.2">
      <c r="A220">
        <v>143918</v>
      </c>
      <c r="B220" s="8">
        <v>2457748.3511910401</v>
      </c>
      <c r="C220" s="8">
        <v>1.80776632927212E-5</v>
      </c>
    </row>
    <row r="221" spans="1:3" x14ac:dyDescent="0.2">
      <c r="A221">
        <v>144782</v>
      </c>
      <c r="B221" s="8">
        <v>2457802.2327151699</v>
      </c>
      <c r="C221" s="8">
        <v>2.9386609962447101E-5</v>
      </c>
    </row>
    <row r="222" spans="1:3" x14ac:dyDescent="0.2">
      <c r="A222">
        <v>144785</v>
      </c>
      <c r="B222" s="8">
        <v>2457802.4198190202</v>
      </c>
      <c r="C222" s="8">
        <v>2.70936100380237E-5</v>
      </c>
    </row>
    <row r="223" spans="1:3" x14ac:dyDescent="0.2">
      <c r="A223">
        <v>145217</v>
      </c>
      <c r="B223" s="8">
        <v>2457829.3605665099</v>
      </c>
      <c r="C223" s="8">
        <v>3.5013045716025602E-5</v>
      </c>
    </row>
    <row r="224" spans="1:3" x14ac:dyDescent="0.2">
      <c r="A224">
        <v>150205</v>
      </c>
      <c r="B224" s="8">
        <v>2458140.4264732799</v>
      </c>
      <c r="C224" s="8">
        <v>2.3968386414191499E-5</v>
      </c>
    </row>
    <row r="225" spans="1:3" x14ac:dyDescent="0.2">
      <c r="A225">
        <v>151164</v>
      </c>
      <c r="B225" s="8">
        <v>2458200.23245417</v>
      </c>
      <c r="C225" s="8">
        <v>2.5287332539830999E-5</v>
      </c>
    </row>
    <row r="226" spans="1:3" x14ac:dyDescent="0.2">
      <c r="A226">
        <v>156651</v>
      </c>
      <c r="B226" s="8">
        <v>2458542.4174051099</v>
      </c>
      <c r="C226" s="8">
        <v>4.6244833524405699E-5</v>
      </c>
    </row>
    <row r="227" spans="1:3" x14ac:dyDescent="0.2">
      <c r="A227">
        <v>157255</v>
      </c>
      <c r="B227" s="8">
        <v>2458580.0845500999</v>
      </c>
      <c r="C227" s="8">
        <v>4.2337363818794798E-5</v>
      </c>
    </row>
    <row r="228" spans="1:3" x14ac:dyDescent="0.2">
      <c r="A228">
        <v>161604</v>
      </c>
      <c r="B228" s="8">
        <v>2458851.3006062899</v>
      </c>
      <c r="C228" s="8">
        <v>3.78955486988247E-5</v>
      </c>
    </row>
    <row r="229" spans="1:3" x14ac:dyDescent="0.2">
      <c r="A229">
        <v>161908</v>
      </c>
      <c r="B229" s="8">
        <v>2458870.2588874698</v>
      </c>
      <c r="C229" s="8">
        <v>3.8906855705389498E-5</v>
      </c>
    </row>
    <row r="230" spans="1:3" x14ac:dyDescent="0.2">
      <c r="A230">
        <v>161910</v>
      </c>
      <c r="B230" s="8">
        <v>2458870.38363828</v>
      </c>
      <c r="C230" s="8">
        <v>2.6727623112661898E-5</v>
      </c>
    </row>
    <row r="231" spans="1:3" x14ac:dyDescent="0.2">
      <c r="A231">
        <v>161923</v>
      </c>
      <c r="B231" s="8">
        <v>2458871.1943113999</v>
      </c>
      <c r="C231" s="8">
        <v>4.6377780714071401E-5</v>
      </c>
    </row>
    <row r="232" spans="1:3" x14ac:dyDescent="0.2">
      <c r="A232">
        <v>161924</v>
      </c>
      <c r="B232" s="8">
        <v>2458871.2567542</v>
      </c>
      <c r="C232" s="8">
        <v>4.1016853510264501E-5</v>
      </c>
    </row>
    <row r="233" spans="1:3" x14ac:dyDescent="0.2">
      <c r="A233">
        <v>161957</v>
      </c>
      <c r="B233" s="8">
        <v>2458873.3146982798</v>
      </c>
      <c r="C233" s="8">
        <v>2.74134465620432E-5</v>
      </c>
    </row>
    <row r="234" spans="1:3" x14ac:dyDescent="0.2">
      <c r="A234">
        <v>161959</v>
      </c>
      <c r="B234" s="8">
        <v>2458873.4394327998</v>
      </c>
      <c r="C234" s="8">
        <v>4.36737581263623E-5</v>
      </c>
    </row>
    <row r="235" spans="1:3" x14ac:dyDescent="0.2">
      <c r="A235">
        <v>162067</v>
      </c>
      <c r="B235" s="8">
        <v>2458880.1746273101</v>
      </c>
      <c r="C235" s="8">
        <v>4.1171002423094998E-5</v>
      </c>
    </row>
    <row r="236" spans="1:3" x14ac:dyDescent="0.2">
      <c r="A236">
        <v>162534</v>
      </c>
      <c r="B236" s="8">
        <v>2458909.2980291299</v>
      </c>
      <c r="C236" s="8">
        <v>2.6898434971620499E-5</v>
      </c>
    </row>
    <row r="237" spans="1:3" x14ac:dyDescent="0.2">
      <c r="A237">
        <v>162804</v>
      </c>
      <c r="B237" s="8">
        <v>2458926.1359900301</v>
      </c>
      <c r="C237" s="8">
        <v>4.55952192464297E-5</v>
      </c>
    </row>
    <row r="238" spans="1:3" x14ac:dyDescent="0.2">
      <c r="A238">
        <v>162884</v>
      </c>
      <c r="B238" s="8">
        <v>2458931.1250399798</v>
      </c>
      <c r="C238" s="8">
        <v>3.7068984101840401E-5</v>
      </c>
    </row>
  </sheetData>
  <sortState xmlns:xlrd2="http://schemas.microsoft.com/office/spreadsheetml/2017/richdata2" ref="A125:C238">
    <sortCondition ref="A125:A238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41C2C-F507-3346-A093-1CCA9AA7EFAB}">
  <dimension ref="A1:J114"/>
  <sheetViews>
    <sheetView topLeftCell="A70" workbookViewId="0">
      <selection activeCell="H1" sqref="H1:I114"/>
    </sheetView>
  </sheetViews>
  <sheetFormatPr baseColWidth="10" defaultRowHeight="16" x14ac:dyDescent="0.2"/>
  <cols>
    <col min="1" max="1" width="16.5" style="6" bestFit="1" customWidth="1"/>
    <col min="2" max="2" width="8.1640625" style="2" bestFit="1" customWidth="1"/>
    <col min="3" max="4" width="14" style="2" bestFit="1" customWidth="1"/>
    <col min="5" max="6" width="12.83203125" style="2" bestFit="1" customWidth="1"/>
    <col min="8" max="8" width="8.1640625" style="2" bestFit="1" customWidth="1"/>
    <col min="9" max="10" width="12.83203125" style="2" bestFit="1" customWidth="1"/>
  </cols>
  <sheetData>
    <row r="1" spans="1:10" x14ac:dyDescent="0.2">
      <c r="A1" s="5">
        <v>2452284.679</v>
      </c>
      <c r="B1" s="2">
        <v>56307</v>
      </c>
      <c r="C1" s="2">
        <v>2452284.679</v>
      </c>
      <c r="D1" s="2">
        <v>2452284.6795950001</v>
      </c>
      <c r="E1" s="2">
        <v>-51.423901000000001</v>
      </c>
      <c r="F1" s="2">
        <v>0.86374600000000001</v>
      </c>
      <c r="H1" s="2">
        <v>-73099</v>
      </c>
      <c r="I1" s="2">
        <v>3.4395310000000001</v>
      </c>
      <c r="J1" s="2">
        <v>14.687746000000001</v>
      </c>
    </row>
    <row r="2" spans="1:10" x14ac:dyDescent="0.2">
      <c r="A2" s="5">
        <v>2452284.7413599999</v>
      </c>
      <c r="B2" s="2">
        <v>56308</v>
      </c>
      <c r="C2" s="2">
        <v>2452284.7413599999</v>
      </c>
      <c r="D2" s="2">
        <v>2452284.7419580002</v>
      </c>
      <c r="E2" s="2">
        <v>-51.669766000000003</v>
      </c>
      <c r="F2" s="2">
        <v>1.727746</v>
      </c>
      <c r="H2" s="2">
        <v>-73098</v>
      </c>
      <c r="I2" s="2">
        <v>4.0576730000000003</v>
      </c>
      <c r="J2" s="2">
        <v>14.687746000000001</v>
      </c>
    </row>
    <row r="3" spans="1:10" x14ac:dyDescent="0.2">
      <c r="A3" s="5">
        <v>2454914.8322800002</v>
      </c>
      <c r="B3" s="2">
        <v>98482</v>
      </c>
      <c r="C3" s="2">
        <v>2454914.8322800002</v>
      </c>
      <c r="D3" s="2">
        <v>2454914.8326039999</v>
      </c>
      <c r="E3" s="2">
        <v>-28.012440999999999</v>
      </c>
      <c r="F3" s="2">
        <v>0.86374600000000001</v>
      </c>
      <c r="H3" s="2">
        <v>-73097</v>
      </c>
      <c r="I3" s="2">
        <v>3.8118479999999999</v>
      </c>
      <c r="J3" s="2">
        <v>14.687746000000001</v>
      </c>
    </row>
    <row r="4" spans="1:10" x14ac:dyDescent="0.2">
      <c r="A4" s="5">
        <v>2454914.8946600002</v>
      </c>
      <c r="B4" s="2">
        <v>98483</v>
      </c>
      <c r="C4" s="2">
        <v>2454914.8946600002</v>
      </c>
      <c r="D4" s="2">
        <v>2454914.894967</v>
      </c>
      <c r="E4" s="2">
        <v>-26.530293</v>
      </c>
      <c r="F4" s="2">
        <v>0.86374600000000001</v>
      </c>
      <c r="H4" s="2">
        <v>-61017</v>
      </c>
      <c r="I4" s="2">
        <v>171.111524</v>
      </c>
      <c r="J4" s="2">
        <v>100.22374600000001</v>
      </c>
    </row>
    <row r="5" spans="1:10" x14ac:dyDescent="0.2">
      <c r="A5" s="5">
        <v>2454916.8279300001</v>
      </c>
      <c r="B5" s="2">
        <v>98514</v>
      </c>
      <c r="C5" s="2">
        <v>2454916.8279300001</v>
      </c>
      <c r="D5" s="2">
        <v>2454916.8282150002</v>
      </c>
      <c r="E5" s="2">
        <v>-24.647704000000001</v>
      </c>
      <c r="F5" s="2">
        <v>1.727746</v>
      </c>
      <c r="H5" s="2">
        <v>-61002</v>
      </c>
      <c r="I5" s="2">
        <v>49.055779000000001</v>
      </c>
      <c r="J5" s="2">
        <v>100.22374600000001</v>
      </c>
    </row>
    <row r="6" spans="1:10" x14ac:dyDescent="0.2">
      <c r="A6" s="5">
        <v>2454919.6965999999</v>
      </c>
      <c r="B6" s="2">
        <v>98560</v>
      </c>
      <c r="C6" s="2">
        <v>2454919.6965999999</v>
      </c>
      <c r="D6" s="2">
        <v>2454919.6969059999</v>
      </c>
      <c r="E6" s="2">
        <v>-26.452884000000001</v>
      </c>
      <c r="F6" s="2">
        <v>1.727746</v>
      </c>
      <c r="H6" s="2">
        <v>-61001</v>
      </c>
      <c r="I6" s="2">
        <v>60.905926000000001</v>
      </c>
      <c r="J6" s="2">
        <v>100.22374600000001</v>
      </c>
    </row>
    <row r="7" spans="1:10" x14ac:dyDescent="0.2">
      <c r="A7" s="5">
        <v>2454920.7567799999</v>
      </c>
      <c r="B7" s="2">
        <v>98577</v>
      </c>
      <c r="C7" s="2">
        <v>2454920.7567799999</v>
      </c>
      <c r="D7" s="2">
        <v>2454920.7570750001</v>
      </c>
      <c r="E7" s="2">
        <v>-25.448343000000001</v>
      </c>
      <c r="F7" s="2">
        <v>1.727746</v>
      </c>
      <c r="H7" s="2">
        <v>-60841</v>
      </c>
      <c r="I7" s="2">
        <v>50.081724000000001</v>
      </c>
      <c r="J7" s="2">
        <v>100.22374600000001</v>
      </c>
    </row>
    <row r="8" spans="1:10" x14ac:dyDescent="0.2">
      <c r="A8" s="5">
        <v>2454922.6276699998</v>
      </c>
      <c r="B8" s="2">
        <v>98607</v>
      </c>
      <c r="C8" s="2">
        <v>2454922.6276699998</v>
      </c>
      <c r="D8" s="2">
        <v>2454922.6279600002</v>
      </c>
      <c r="E8" s="2">
        <v>-25.047903000000002</v>
      </c>
      <c r="F8" s="2">
        <v>1.727746</v>
      </c>
      <c r="H8" s="2">
        <v>-60602</v>
      </c>
      <c r="I8" s="2">
        <v>-78.660768000000004</v>
      </c>
      <c r="J8" s="2">
        <v>59.615746000000001</v>
      </c>
    </row>
    <row r="9" spans="1:10" x14ac:dyDescent="0.2">
      <c r="A9" s="5">
        <v>2454922.6900200001</v>
      </c>
      <c r="B9" s="2">
        <v>98608</v>
      </c>
      <c r="C9" s="2">
        <v>2454922.6900200001</v>
      </c>
      <c r="D9" s="2">
        <v>2454922.6903229998</v>
      </c>
      <c r="E9" s="2">
        <v>-26.157734000000001</v>
      </c>
      <c r="F9" s="2">
        <v>0.86374600000000001</v>
      </c>
      <c r="H9" s="2">
        <v>-60601</v>
      </c>
      <c r="I9" s="2">
        <v>-66.810620999999998</v>
      </c>
      <c r="J9" s="2">
        <v>59.615746000000001</v>
      </c>
    </row>
    <row r="10" spans="1:10" x14ac:dyDescent="0.2">
      <c r="A10" s="5">
        <v>2454922.7523699999</v>
      </c>
      <c r="B10" s="2">
        <v>98609</v>
      </c>
      <c r="C10" s="2">
        <v>2454922.7523699999</v>
      </c>
      <c r="D10" s="2">
        <v>2454922.752686</v>
      </c>
      <c r="E10" s="2">
        <v>-27.267605</v>
      </c>
      <c r="F10" s="2">
        <v>0.86374600000000001</v>
      </c>
      <c r="H10" s="2">
        <v>-60600</v>
      </c>
      <c r="I10" s="2">
        <v>0.33554400000000001</v>
      </c>
      <c r="J10" s="2">
        <v>59.615746000000001</v>
      </c>
    </row>
    <row r="11" spans="1:10" x14ac:dyDescent="0.2">
      <c r="A11" s="5">
        <v>2454922.8147300002</v>
      </c>
      <c r="B11" s="2">
        <v>98610</v>
      </c>
      <c r="C11" s="2">
        <v>2454922.8147300002</v>
      </c>
      <c r="D11" s="2">
        <v>2454922.8150479998</v>
      </c>
      <c r="E11" s="2">
        <v>-27.51343</v>
      </c>
      <c r="F11" s="2">
        <v>0.86374600000000001</v>
      </c>
      <c r="H11" s="2">
        <v>-60169</v>
      </c>
      <c r="I11" s="2">
        <v>28.293589999999998</v>
      </c>
      <c r="J11" s="2">
        <v>19.871746000000002</v>
      </c>
    </row>
    <row r="12" spans="1:10" x14ac:dyDescent="0.2">
      <c r="A12" s="5">
        <v>2454937.7818300002</v>
      </c>
      <c r="B12" s="2">
        <v>98850</v>
      </c>
      <c r="C12" s="2">
        <v>2454937.7818300002</v>
      </c>
      <c r="D12" s="2">
        <v>2454937.782131</v>
      </c>
      <c r="E12" s="2">
        <v>-26.037718000000002</v>
      </c>
      <c r="F12" s="2">
        <v>1.727746</v>
      </c>
      <c r="H12" s="2">
        <v>-60153</v>
      </c>
      <c r="I12" s="2">
        <v>26.951975999999998</v>
      </c>
      <c r="J12" s="2">
        <v>19.871746000000002</v>
      </c>
    </row>
    <row r="13" spans="1:10" x14ac:dyDescent="0.2">
      <c r="A13" s="5">
        <v>2454937.8442000002</v>
      </c>
      <c r="B13" s="2">
        <v>98851</v>
      </c>
      <c r="C13" s="2">
        <v>2454937.8442000002</v>
      </c>
      <c r="D13" s="2">
        <v>2454937.8444940001</v>
      </c>
      <c r="E13" s="2">
        <v>-25.419575999999999</v>
      </c>
      <c r="F13" s="2">
        <v>0.86374600000000001</v>
      </c>
      <c r="H13" s="2">
        <v>-60106</v>
      </c>
      <c r="I13" s="2">
        <v>17.124993</v>
      </c>
      <c r="J13" s="2">
        <v>59.615746000000001</v>
      </c>
    </row>
    <row r="14" spans="1:10" x14ac:dyDescent="0.2">
      <c r="A14" s="5">
        <v>2454938.7172900001</v>
      </c>
      <c r="B14" s="2">
        <v>98865</v>
      </c>
      <c r="C14" s="2">
        <v>2454938.7172900001</v>
      </c>
      <c r="D14" s="2">
        <v>2454938.7175739999</v>
      </c>
      <c r="E14" s="2">
        <v>-24.541529000000001</v>
      </c>
      <c r="F14" s="2">
        <v>1.727746</v>
      </c>
      <c r="H14" s="2">
        <v>-48767</v>
      </c>
      <c r="I14" s="2">
        <v>37.416533999999999</v>
      </c>
      <c r="J14" s="2">
        <v>30.239746</v>
      </c>
    </row>
    <row r="15" spans="1:10" x14ac:dyDescent="0.2">
      <c r="A15" s="5">
        <v>2454938.7796100001</v>
      </c>
      <c r="B15" s="2">
        <v>98866</v>
      </c>
      <c r="C15" s="2">
        <v>2454938.7796100001</v>
      </c>
      <c r="D15" s="2">
        <v>2454938.779937</v>
      </c>
      <c r="E15" s="2">
        <v>-28.243379000000001</v>
      </c>
      <c r="F15" s="2">
        <v>0.86374600000000001</v>
      </c>
      <c r="H15" s="2">
        <v>-48256</v>
      </c>
      <c r="I15" s="2">
        <v>30.154534000000002</v>
      </c>
      <c r="J15" s="2">
        <v>5.1837460000000002</v>
      </c>
    </row>
    <row r="16" spans="1:10" x14ac:dyDescent="0.2">
      <c r="A16" s="5">
        <v>2454940.6505100001</v>
      </c>
      <c r="B16" s="2">
        <v>98896</v>
      </c>
      <c r="C16" s="2">
        <v>2454940.6505100001</v>
      </c>
      <c r="D16" s="2">
        <v>2454940.6508220001</v>
      </c>
      <c r="E16" s="2">
        <v>-26.978891999999998</v>
      </c>
      <c r="F16" s="2">
        <v>2.5917460000000001</v>
      </c>
      <c r="H16" s="2">
        <v>-46796</v>
      </c>
      <c r="I16" s="2">
        <v>-28.980450000000001</v>
      </c>
      <c r="J16" s="2">
        <v>100.22374600000001</v>
      </c>
    </row>
    <row r="17" spans="1:10" x14ac:dyDescent="0.2">
      <c r="A17" s="5">
        <v>2454940.7128699999</v>
      </c>
      <c r="B17" s="2">
        <v>98897</v>
      </c>
      <c r="C17" s="2">
        <v>2454940.7128699999</v>
      </c>
      <c r="D17" s="2">
        <v>2454940.7131849998</v>
      </c>
      <c r="E17" s="2">
        <v>-27.224757</v>
      </c>
      <c r="F17" s="2">
        <v>0.86374600000000001</v>
      </c>
      <c r="H17" s="2">
        <v>-43588</v>
      </c>
      <c r="I17" s="2">
        <v>-72.039601000000005</v>
      </c>
      <c r="J17" s="2">
        <v>100.22374600000001</v>
      </c>
    </row>
    <row r="18" spans="1:10" x14ac:dyDescent="0.2">
      <c r="A18" s="5">
        <v>2454940.7752399999</v>
      </c>
      <c r="B18" s="2">
        <v>98898</v>
      </c>
      <c r="C18" s="2">
        <v>2454940.7752399999</v>
      </c>
      <c r="D18" s="2">
        <v>2454940.7755479999</v>
      </c>
      <c r="E18" s="2">
        <v>-26.606615000000001</v>
      </c>
      <c r="F18" s="2">
        <v>2.5917460000000001</v>
      </c>
      <c r="H18" s="2">
        <v>-43075</v>
      </c>
      <c r="I18" s="2">
        <v>31.662673000000002</v>
      </c>
      <c r="J18" s="2">
        <v>2.5917460000000001</v>
      </c>
    </row>
    <row r="19" spans="1:10" x14ac:dyDescent="0.2">
      <c r="A19" s="5">
        <v>2454940.83764</v>
      </c>
      <c r="B19" s="2">
        <v>98899</v>
      </c>
      <c r="C19" s="2">
        <v>2454940.83764</v>
      </c>
      <c r="D19" s="2">
        <v>2454940.837911</v>
      </c>
      <c r="E19" s="2">
        <v>-23.396453000000001</v>
      </c>
      <c r="F19" s="2">
        <v>1.727746</v>
      </c>
      <c r="H19" s="2">
        <v>-43074</v>
      </c>
      <c r="I19" s="2">
        <v>27.096814999999999</v>
      </c>
      <c r="J19" s="2">
        <v>2.5917460000000001</v>
      </c>
    </row>
    <row r="20" spans="1:10" x14ac:dyDescent="0.2">
      <c r="A20" s="5">
        <v>2454941.77305</v>
      </c>
      <c r="B20" s="2">
        <v>98914</v>
      </c>
      <c r="C20" s="2">
        <v>2454941.77305</v>
      </c>
      <c r="D20" s="2">
        <v>2454941.7733530002</v>
      </c>
      <c r="E20" s="2">
        <v>-26.220255999999999</v>
      </c>
      <c r="F20" s="2">
        <v>0.86374600000000001</v>
      </c>
      <c r="H20" s="2">
        <v>-3410</v>
      </c>
      <c r="I20" s="2">
        <v>21.569023999999999</v>
      </c>
      <c r="J20" s="2">
        <v>4.3197460000000003</v>
      </c>
    </row>
    <row r="21" spans="1:10" x14ac:dyDescent="0.2">
      <c r="A21" s="5">
        <v>2454941.8354099998</v>
      </c>
      <c r="B21" s="2">
        <v>98915</v>
      </c>
      <c r="C21" s="2">
        <v>2454941.8354099998</v>
      </c>
      <c r="D21" s="2">
        <v>2454941.8357159998</v>
      </c>
      <c r="E21" s="2">
        <v>-26.466121000000001</v>
      </c>
      <c r="F21" s="2">
        <v>2.5917460000000001</v>
      </c>
      <c r="H21" s="2">
        <v>1</v>
      </c>
      <c r="I21" s="2">
        <v>20.431915</v>
      </c>
      <c r="J21" s="2">
        <v>5.1837460000000002</v>
      </c>
    </row>
    <row r="22" spans="1:10" x14ac:dyDescent="0.2">
      <c r="A22" s="5">
        <v>2454942.6461200002</v>
      </c>
      <c r="B22" s="2">
        <v>98928</v>
      </c>
      <c r="C22" s="2">
        <v>2454942.6461200002</v>
      </c>
      <c r="D22" s="2">
        <v>2454942.646433</v>
      </c>
      <c r="E22" s="2">
        <v>-27.070141</v>
      </c>
      <c r="F22" s="2">
        <v>0.86374600000000001</v>
      </c>
      <c r="H22" s="2">
        <v>16</v>
      </c>
      <c r="I22" s="2">
        <v>23.410292999999999</v>
      </c>
      <c r="J22" s="2">
        <v>5.1837460000000002</v>
      </c>
    </row>
    <row r="23" spans="1:10" x14ac:dyDescent="0.2">
      <c r="A23" s="5">
        <v>2454942.77085</v>
      </c>
      <c r="B23" s="2">
        <v>98930</v>
      </c>
      <c r="C23" s="2">
        <v>2454942.77085</v>
      </c>
      <c r="D23" s="2">
        <v>2454942.7711590002</v>
      </c>
      <c r="E23" s="2">
        <v>-26.697863999999999</v>
      </c>
      <c r="F23" s="2">
        <v>0.86374600000000001</v>
      </c>
      <c r="H23" s="2">
        <v>5848</v>
      </c>
      <c r="I23" s="2">
        <v>14.341262</v>
      </c>
      <c r="J23" s="2">
        <v>5.1837460000000002</v>
      </c>
    </row>
    <row r="24" spans="1:10" x14ac:dyDescent="0.2">
      <c r="A24" s="5">
        <v>2454942.8332199999</v>
      </c>
      <c r="B24" s="2">
        <v>98931</v>
      </c>
      <c r="C24" s="2">
        <v>2454942.8332199999</v>
      </c>
      <c r="D24" s="2">
        <v>2454942.8335219999</v>
      </c>
      <c r="E24" s="2">
        <v>-26.079722</v>
      </c>
      <c r="F24" s="2">
        <v>0.86374600000000001</v>
      </c>
      <c r="H24" s="2">
        <v>5945</v>
      </c>
      <c r="I24" s="2">
        <v>14.685658</v>
      </c>
      <c r="J24" s="2">
        <v>5.1837460000000002</v>
      </c>
    </row>
    <row r="25" spans="1:10" x14ac:dyDescent="0.2">
      <c r="A25" s="5">
        <v>2454942.8955899999</v>
      </c>
      <c r="B25" s="2">
        <v>98932</v>
      </c>
      <c r="C25" s="2">
        <v>2454942.8955899999</v>
      </c>
      <c r="D25" s="2">
        <v>2454942.895885</v>
      </c>
      <c r="E25" s="2">
        <v>-25.461580000000001</v>
      </c>
      <c r="F25" s="2">
        <v>2.5917460000000001</v>
      </c>
      <c r="H25" s="2">
        <v>5946</v>
      </c>
      <c r="I25" s="2">
        <v>4.0717939999999997</v>
      </c>
      <c r="J25" s="2">
        <v>5.1837460000000002</v>
      </c>
    </row>
    <row r="26" spans="1:10" x14ac:dyDescent="0.2">
      <c r="A26" s="5">
        <v>2454943.7063000002</v>
      </c>
      <c r="B26" s="2">
        <v>98945</v>
      </c>
      <c r="C26" s="2">
        <v>2454943.7063000002</v>
      </c>
      <c r="D26" s="2">
        <v>2454943.7066020002</v>
      </c>
      <c r="E26" s="2">
        <v>-26.0656</v>
      </c>
      <c r="F26" s="2">
        <v>0.86374600000000001</v>
      </c>
      <c r="H26" s="2">
        <v>5947</v>
      </c>
      <c r="I26" s="2">
        <v>16.785948000000001</v>
      </c>
      <c r="J26" s="2">
        <v>5.1837460000000002</v>
      </c>
    </row>
    <row r="27" spans="1:10" x14ac:dyDescent="0.2">
      <c r="A27" s="5">
        <v>2454943.76865</v>
      </c>
      <c r="B27" s="2">
        <v>98946</v>
      </c>
      <c r="C27" s="2">
        <v>2454943.76865</v>
      </c>
      <c r="D27" s="2">
        <v>2454943.7689649998</v>
      </c>
      <c r="E27" s="2">
        <v>-27.175471000000002</v>
      </c>
      <c r="F27" s="2">
        <v>0.86374600000000001</v>
      </c>
      <c r="H27" s="2">
        <v>5961</v>
      </c>
      <c r="I27" s="2">
        <v>23.712001999999998</v>
      </c>
      <c r="J27" s="2">
        <v>5.1837460000000002</v>
      </c>
    </row>
    <row r="28" spans="1:10" x14ac:dyDescent="0.2">
      <c r="A28" s="5">
        <v>2454943.8310099998</v>
      </c>
      <c r="B28" s="2">
        <v>98947</v>
      </c>
      <c r="C28" s="2">
        <v>2454943.8310099998</v>
      </c>
      <c r="D28" s="2">
        <v>2454943.8313270002</v>
      </c>
      <c r="E28" s="2">
        <v>-27.421336</v>
      </c>
      <c r="F28" s="2">
        <v>1.727746</v>
      </c>
      <c r="H28" s="2">
        <v>5962</v>
      </c>
      <c r="I28" s="2">
        <v>18.282177999999998</v>
      </c>
      <c r="J28" s="2">
        <v>5.1837460000000002</v>
      </c>
    </row>
    <row r="29" spans="1:10" x14ac:dyDescent="0.2">
      <c r="A29" s="5">
        <v>2454970.6470300001</v>
      </c>
      <c r="B29" s="2">
        <v>99377</v>
      </c>
      <c r="C29" s="2">
        <v>2454970.6470300001</v>
      </c>
      <c r="D29" s="2">
        <v>2454970.647351</v>
      </c>
      <c r="E29" s="2">
        <v>-27.729400999999999</v>
      </c>
      <c r="F29" s="2">
        <v>3.455746</v>
      </c>
      <c r="H29" s="2">
        <v>5963</v>
      </c>
      <c r="I29" s="2">
        <v>3.348322</v>
      </c>
      <c r="J29" s="2">
        <v>5.1837460000000002</v>
      </c>
    </row>
    <row r="30" spans="1:10" x14ac:dyDescent="0.2">
      <c r="A30" s="5">
        <v>2454970.7094100001</v>
      </c>
      <c r="B30" s="2">
        <v>99378</v>
      </c>
      <c r="C30" s="2">
        <v>2454970.7094100001</v>
      </c>
      <c r="D30" s="2">
        <v>2454970.7097140001</v>
      </c>
      <c r="E30" s="2">
        <v>-26.247253000000001</v>
      </c>
      <c r="F30" s="2">
        <v>3.455746</v>
      </c>
      <c r="H30" s="2">
        <v>5964</v>
      </c>
      <c r="I30" s="2">
        <v>21.246475</v>
      </c>
      <c r="J30" s="2">
        <v>5.1837460000000002</v>
      </c>
    </row>
    <row r="31" spans="1:10" x14ac:dyDescent="0.2">
      <c r="A31" s="5">
        <v>2454993.6589299999</v>
      </c>
      <c r="B31" s="2">
        <v>99746</v>
      </c>
      <c r="C31" s="2">
        <v>2454993.6589299999</v>
      </c>
      <c r="D31" s="2">
        <v>2454993.6592410002</v>
      </c>
      <c r="E31" s="2">
        <v>-26.864550000000001</v>
      </c>
      <c r="F31" s="2">
        <v>1.727746</v>
      </c>
      <c r="H31" s="2">
        <v>49670</v>
      </c>
      <c r="I31" s="2">
        <v>-44.028528000000001</v>
      </c>
      <c r="J31" s="2">
        <v>5.1837460000000002</v>
      </c>
    </row>
    <row r="32" spans="1:10" x14ac:dyDescent="0.2">
      <c r="A32" s="5">
        <v>2454998.6479799999</v>
      </c>
      <c r="B32" s="2">
        <v>99826</v>
      </c>
      <c r="C32" s="2">
        <v>2454998.6479799999</v>
      </c>
      <c r="D32" s="2">
        <v>2454998.648269</v>
      </c>
      <c r="E32" s="2">
        <v>-24.932675</v>
      </c>
      <c r="F32" s="2">
        <v>1.727746</v>
      </c>
      <c r="H32" s="2">
        <v>49672</v>
      </c>
      <c r="I32" s="2">
        <v>-41.928196999999997</v>
      </c>
      <c r="J32" s="2">
        <v>5.1837460000000002</v>
      </c>
    </row>
    <row r="33" spans="1:10" x14ac:dyDescent="0.2">
      <c r="A33" s="5">
        <v>2455005.6326000001</v>
      </c>
      <c r="B33" s="2">
        <v>99938</v>
      </c>
      <c r="C33" s="2">
        <v>2455005.6326000001</v>
      </c>
      <c r="D33" s="2">
        <v>2455005.6329069999</v>
      </c>
      <c r="E33" s="2">
        <v>-26.547995</v>
      </c>
      <c r="F33" s="2">
        <v>2.5917460000000001</v>
      </c>
      <c r="H33" s="2">
        <v>56307</v>
      </c>
      <c r="I33" s="2">
        <v>-51.423901000000001</v>
      </c>
      <c r="J33" s="2">
        <v>0.86374600000000001</v>
      </c>
    </row>
    <row r="34" spans="1:10" x14ac:dyDescent="0.2">
      <c r="A34" s="5">
        <v>2455135.9709800002</v>
      </c>
      <c r="B34" s="2">
        <v>102028</v>
      </c>
      <c r="C34" s="2">
        <v>2455135.9709800002</v>
      </c>
      <c r="D34" s="2">
        <v>2455135.971254</v>
      </c>
      <c r="E34" s="2">
        <v>-23.705323</v>
      </c>
      <c r="F34" s="2">
        <v>1.727746</v>
      </c>
      <c r="H34" s="2">
        <v>56307</v>
      </c>
      <c r="I34" s="2">
        <v>-55.743893999999997</v>
      </c>
      <c r="J34" s="2">
        <v>5.1837460000000002</v>
      </c>
    </row>
    <row r="35" spans="1:10" x14ac:dyDescent="0.2">
      <c r="A35" s="5">
        <v>2455156.9249</v>
      </c>
      <c r="B35" s="2">
        <v>102364</v>
      </c>
      <c r="C35" s="2">
        <v>2455156.9249</v>
      </c>
      <c r="D35" s="2">
        <v>2455156.9251700002</v>
      </c>
      <c r="E35" s="2">
        <v>-23.367405000000002</v>
      </c>
      <c r="F35" s="2">
        <v>1.727746</v>
      </c>
      <c r="H35" s="2">
        <v>56308</v>
      </c>
      <c r="I35" s="2">
        <v>-51.669766000000003</v>
      </c>
      <c r="J35" s="2">
        <v>1.727746</v>
      </c>
    </row>
    <row r="36" spans="1:10" x14ac:dyDescent="0.2">
      <c r="A36" s="5">
        <v>2455156.9872400002</v>
      </c>
      <c r="B36" s="2">
        <v>102365</v>
      </c>
      <c r="C36" s="2">
        <v>2455156.9872400002</v>
      </c>
      <c r="D36" s="2">
        <v>2455156.9875329998</v>
      </c>
      <c r="E36" s="2">
        <v>-25.341242999999999</v>
      </c>
      <c r="F36" s="2">
        <v>1.727746</v>
      </c>
      <c r="H36" s="2">
        <v>98482</v>
      </c>
      <c r="I36" s="2">
        <v>-28.012440999999999</v>
      </c>
      <c r="J36" s="2">
        <v>0.86374600000000001</v>
      </c>
    </row>
    <row r="37" spans="1:10" x14ac:dyDescent="0.2">
      <c r="A37" s="5">
        <v>2455157.9227100001</v>
      </c>
      <c r="B37" s="2">
        <v>102380</v>
      </c>
      <c r="C37" s="2">
        <v>2455157.9227100001</v>
      </c>
      <c r="D37" s="2">
        <v>2455157.9229759998</v>
      </c>
      <c r="E37" s="2">
        <v>-22.981006000000001</v>
      </c>
      <c r="F37" s="2">
        <v>2.5917460000000001</v>
      </c>
      <c r="H37" s="2">
        <v>98483</v>
      </c>
      <c r="I37" s="2">
        <v>-26.530293</v>
      </c>
      <c r="J37" s="2">
        <v>0.86374600000000001</v>
      </c>
    </row>
    <row r="38" spans="1:10" x14ac:dyDescent="0.2">
      <c r="A38" s="5">
        <v>2455158.9828699999</v>
      </c>
      <c r="B38" s="2">
        <v>102397</v>
      </c>
      <c r="C38" s="2">
        <v>2455158.9828699999</v>
      </c>
      <c r="D38" s="2">
        <v>2455158.9831440002</v>
      </c>
      <c r="E38" s="2">
        <v>-23.704478000000002</v>
      </c>
      <c r="F38" s="2">
        <v>1.727746</v>
      </c>
      <c r="H38" s="2">
        <v>98514</v>
      </c>
      <c r="I38" s="2">
        <v>-24.647704000000001</v>
      </c>
      <c r="J38" s="2">
        <v>1.727746</v>
      </c>
    </row>
    <row r="39" spans="1:10" x14ac:dyDescent="0.2">
      <c r="A39" s="5">
        <v>2455160.9161100001</v>
      </c>
      <c r="B39" s="2">
        <v>102428</v>
      </c>
      <c r="C39" s="2">
        <v>2455160.9161100001</v>
      </c>
      <c r="D39" s="2">
        <v>2455160.9163930002</v>
      </c>
      <c r="E39" s="2">
        <v>-24.413868999999998</v>
      </c>
      <c r="F39" s="2">
        <v>1.727746</v>
      </c>
      <c r="H39" s="2">
        <v>98560</v>
      </c>
      <c r="I39" s="2">
        <v>-26.452884000000001</v>
      </c>
      <c r="J39" s="2">
        <v>1.727746</v>
      </c>
    </row>
    <row r="40" spans="1:10" x14ac:dyDescent="0.2">
      <c r="A40" s="5">
        <v>2455160.97847</v>
      </c>
      <c r="B40" s="2">
        <v>102429</v>
      </c>
      <c r="C40" s="2">
        <v>2455160.97847</v>
      </c>
      <c r="D40" s="2">
        <v>2455160.978755</v>
      </c>
      <c r="E40" s="2">
        <v>-24.659732999999999</v>
      </c>
      <c r="F40" s="2">
        <v>1.727746</v>
      </c>
      <c r="H40" s="2">
        <v>98577</v>
      </c>
      <c r="I40" s="2">
        <v>-25.448343000000001</v>
      </c>
      <c r="J40" s="2">
        <v>1.727746</v>
      </c>
    </row>
    <row r="41" spans="1:10" x14ac:dyDescent="0.2">
      <c r="A41" s="5">
        <v>2455161.9139100001</v>
      </c>
      <c r="B41" s="2">
        <v>102444</v>
      </c>
      <c r="C41" s="2">
        <v>2455161.9139100001</v>
      </c>
      <c r="D41" s="2">
        <v>2455161.914198</v>
      </c>
      <c r="E41" s="2">
        <v>-24.891476000000001</v>
      </c>
      <c r="F41" s="2">
        <v>1.727746</v>
      </c>
      <c r="H41" s="2">
        <v>98607</v>
      </c>
      <c r="I41" s="2">
        <v>-25.047903000000002</v>
      </c>
      <c r="J41" s="2">
        <v>1.727746</v>
      </c>
    </row>
    <row r="42" spans="1:10" x14ac:dyDescent="0.2">
      <c r="A42" s="5">
        <v>2455161.9762900001</v>
      </c>
      <c r="B42" s="2">
        <v>102445</v>
      </c>
      <c r="C42" s="2">
        <v>2455161.9762900001</v>
      </c>
      <c r="D42" s="2">
        <v>2455161.9765610001</v>
      </c>
      <c r="E42" s="2">
        <v>-23.409327999999999</v>
      </c>
      <c r="F42" s="2">
        <v>2.5917460000000001</v>
      </c>
      <c r="H42" s="2">
        <v>98608</v>
      </c>
      <c r="I42" s="2">
        <v>-26.157734000000001</v>
      </c>
      <c r="J42" s="2">
        <v>0.86374600000000001</v>
      </c>
    </row>
    <row r="43" spans="1:10" x14ac:dyDescent="0.2">
      <c r="A43" s="5">
        <v>2455162.9117399999</v>
      </c>
      <c r="B43" s="2">
        <v>102460</v>
      </c>
      <c r="C43" s="2">
        <v>2455162.9117399999</v>
      </c>
      <c r="D43" s="2">
        <v>2455162.912004</v>
      </c>
      <c r="E43" s="2">
        <v>-22.777145000000001</v>
      </c>
      <c r="F43" s="2">
        <v>2.5917460000000001</v>
      </c>
      <c r="H43" s="2">
        <v>98609</v>
      </c>
      <c r="I43" s="2">
        <v>-27.267605</v>
      </c>
      <c r="J43" s="2">
        <v>0.86374600000000001</v>
      </c>
    </row>
    <row r="44" spans="1:10" x14ac:dyDescent="0.2">
      <c r="A44" s="5">
        <v>2455205.9421000001</v>
      </c>
      <c r="B44" s="2">
        <v>103150</v>
      </c>
      <c r="C44" s="2">
        <v>2455205.9421000001</v>
      </c>
      <c r="D44" s="2">
        <v>2455205.942367</v>
      </c>
      <c r="E44" s="2">
        <v>-23.070525</v>
      </c>
      <c r="F44" s="2">
        <v>0.86374600000000001</v>
      </c>
      <c r="H44" s="2">
        <v>98610</v>
      </c>
      <c r="I44" s="2">
        <v>-27.51343</v>
      </c>
      <c r="J44" s="2">
        <v>0.86374600000000001</v>
      </c>
    </row>
    <row r="45" spans="1:10" x14ac:dyDescent="0.2">
      <c r="A45" s="5">
        <v>2455206.00446</v>
      </c>
      <c r="B45" s="2">
        <v>103151</v>
      </c>
      <c r="C45" s="2">
        <v>2455206.00446</v>
      </c>
      <c r="D45" s="2">
        <v>2455206.0047300002</v>
      </c>
      <c r="E45" s="2">
        <v>-23.316389000000001</v>
      </c>
      <c r="F45" s="2">
        <v>0.86374600000000001</v>
      </c>
      <c r="H45" s="2">
        <v>98850</v>
      </c>
      <c r="I45" s="2">
        <v>-26.037718000000002</v>
      </c>
      <c r="J45" s="2">
        <v>1.727746</v>
      </c>
    </row>
    <row r="46" spans="1:10" x14ac:dyDescent="0.2">
      <c r="A46" s="5">
        <v>2455206.9399199998</v>
      </c>
      <c r="B46" s="2">
        <v>103166</v>
      </c>
      <c r="C46" s="2">
        <v>2455206.9399199998</v>
      </c>
      <c r="D46" s="2">
        <v>2455206.9401730001</v>
      </c>
      <c r="E46" s="2">
        <v>-21.820198999999999</v>
      </c>
      <c r="F46" s="2">
        <v>0.86374600000000001</v>
      </c>
      <c r="H46" s="2">
        <v>98851</v>
      </c>
      <c r="I46" s="2">
        <v>-25.419575999999999</v>
      </c>
      <c r="J46" s="2">
        <v>0.86374600000000001</v>
      </c>
    </row>
    <row r="47" spans="1:10" x14ac:dyDescent="0.2">
      <c r="A47" s="5">
        <v>2455207.0023099999</v>
      </c>
      <c r="B47" s="2">
        <v>103167</v>
      </c>
      <c r="C47" s="2">
        <v>2455207.0023099999</v>
      </c>
      <c r="D47" s="2">
        <v>2455207.002535</v>
      </c>
      <c r="E47" s="2">
        <v>-19.474043999999999</v>
      </c>
      <c r="F47" s="2">
        <v>1.727746</v>
      </c>
      <c r="H47" s="2">
        <v>98865</v>
      </c>
      <c r="I47" s="2">
        <v>-24.541529000000001</v>
      </c>
      <c r="J47" s="2">
        <v>1.727746</v>
      </c>
    </row>
    <row r="48" spans="1:10" x14ac:dyDescent="0.2">
      <c r="A48" s="5">
        <v>2455208.87317</v>
      </c>
      <c r="B48" s="2">
        <v>103197</v>
      </c>
      <c r="C48" s="2">
        <v>2455208.87317</v>
      </c>
      <c r="D48" s="2">
        <v>2455208.8734209999</v>
      </c>
      <c r="E48" s="2">
        <v>-21.665543</v>
      </c>
      <c r="F48" s="2">
        <v>1.727746</v>
      </c>
      <c r="H48" s="2">
        <v>98866</v>
      </c>
      <c r="I48" s="2">
        <v>-28.243379000000001</v>
      </c>
      <c r="J48" s="2">
        <v>0.86374600000000001</v>
      </c>
    </row>
    <row r="49" spans="1:10" x14ac:dyDescent="0.2">
      <c r="A49" s="5">
        <v>2455209.8709800001</v>
      </c>
      <c r="B49" s="2">
        <v>103213</v>
      </c>
      <c r="C49" s="2">
        <v>2455209.8709800001</v>
      </c>
      <c r="D49" s="2">
        <v>2455209.8712260001</v>
      </c>
      <c r="E49" s="2">
        <v>-21.279184999999998</v>
      </c>
      <c r="F49" s="2">
        <v>0.86374600000000001</v>
      </c>
      <c r="H49" s="2">
        <v>98896</v>
      </c>
      <c r="I49" s="2">
        <v>-26.978891999999998</v>
      </c>
      <c r="J49" s="2">
        <v>2.5917460000000001</v>
      </c>
    </row>
    <row r="50" spans="1:10" x14ac:dyDescent="0.2">
      <c r="A50" s="5">
        <v>2455209.9333100002</v>
      </c>
      <c r="B50" s="2">
        <v>103214</v>
      </c>
      <c r="C50" s="2">
        <v>2455209.9333100002</v>
      </c>
      <c r="D50" s="2">
        <v>2455209.9335889998</v>
      </c>
      <c r="E50" s="2">
        <v>-24.117028999999999</v>
      </c>
      <c r="F50" s="2">
        <v>1.727746</v>
      </c>
      <c r="H50" s="2">
        <v>98897</v>
      </c>
      <c r="I50" s="2">
        <v>-27.224757</v>
      </c>
      <c r="J50" s="2">
        <v>0.86374600000000001</v>
      </c>
    </row>
    <row r="51" spans="1:10" x14ac:dyDescent="0.2">
      <c r="A51" s="5">
        <v>2455209.9956899998</v>
      </c>
      <c r="B51" s="2">
        <v>103215</v>
      </c>
      <c r="C51" s="2">
        <v>2455209.9956899998</v>
      </c>
      <c r="D51" s="2">
        <v>2455209.9959519999</v>
      </c>
      <c r="E51" s="2">
        <v>-22.634920000000001</v>
      </c>
      <c r="F51" s="2">
        <v>0.86374600000000001</v>
      </c>
      <c r="H51" s="2">
        <v>98898</v>
      </c>
      <c r="I51" s="2">
        <v>-26.606615000000001</v>
      </c>
      <c r="J51" s="2">
        <v>2.5917460000000001</v>
      </c>
    </row>
    <row r="52" spans="1:10" x14ac:dyDescent="0.2">
      <c r="A52" s="5">
        <v>2455212.98911</v>
      </c>
      <c r="B52" s="2">
        <v>103263</v>
      </c>
      <c r="C52" s="2">
        <v>2455212.98911</v>
      </c>
      <c r="D52" s="2">
        <v>2455212.9893689998</v>
      </c>
      <c r="E52" s="2">
        <v>-22.339770000000001</v>
      </c>
      <c r="F52" s="2">
        <v>1.727746</v>
      </c>
      <c r="H52" s="2">
        <v>98899</v>
      </c>
      <c r="I52" s="2">
        <v>-23.396453000000001</v>
      </c>
      <c r="J52" s="2">
        <v>1.727746</v>
      </c>
    </row>
    <row r="53" spans="1:10" x14ac:dyDescent="0.2">
      <c r="A53" s="5">
        <v>2455244.9188899999</v>
      </c>
      <c r="B53" s="2">
        <v>103775</v>
      </c>
      <c r="C53" s="2">
        <v>2455244.9188899999</v>
      </c>
      <c r="D53" s="2">
        <v>2455244.9191450002</v>
      </c>
      <c r="E53" s="2">
        <v>-22.071656999999998</v>
      </c>
      <c r="F53" s="2">
        <v>0.86374600000000001</v>
      </c>
      <c r="H53" s="2">
        <v>98914</v>
      </c>
      <c r="I53" s="2">
        <v>-26.220255999999999</v>
      </c>
      <c r="J53" s="2">
        <v>0.86374600000000001</v>
      </c>
    </row>
    <row r="54" spans="1:10" x14ac:dyDescent="0.2">
      <c r="A54" s="5">
        <v>2455244.9812599998</v>
      </c>
      <c r="B54" s="2">
        <v>103776</v>
      </c>
      <c r="C54" s="2">
        <v>2455244.9812599998</v>
      </c>
      <c r="D54" s="2">
        <v>2455244.9815079998</v>
      </c>
      <c r="E54" s="2">
        <v>-21.453514999999999</v>
      </c>
      <c r="F54" s="2">
        <v>1.727746</v>
      </c>
      <c r="H54" s="2">
        <v>98915</v>
      </c>
      <c r="I54" s="2">
        <v>-26.466121000000001</v>
      </c>
      <c r="J54" s="2">
        <v>2.5917460000000001</v>
      </c>
    </row>
    <row r="55" spans="1:10" x14ac:dyDescent="0.2">
      <c r="A55" s="5">
        <v>2455246.9768599998</v>
      </c>
      <c r="B55" s="2">
        <v>103808</v>
      </c>
      <c r="C55" s="2">
        <v>2455246.9768599998</v>
      </c>
      <c r="D55" s="2">
        <v>2455246.9771190002</v>
      </c>
      <c r="E55" s="2">
        <v>-22.408729999999998</v>
      </c>
      <c r="F55" s="2">
        <v>1.727746</v>
      </c>
      <c r="H55" s="2">
        <v>98928</v>
      </c>
      <c r="I55" s="2">
        <v>-27.070141</v>
      </c>
      <c r="J55" s="2">
        <v>0.86374600000000001</v>
      </c>
    </row>
    <row r="56" spans="1:10" x14ac:dyDescent="0.2">
      <c r="A56" s="5">
        <v>2455389.6630799999</v>
      </c>
      <c r="B56" s="2">
        <v>106096</v>
      </c>
      <c r="C56" s="2">
        <v>2455389.6630799999</v>
      </c>
      <c r="D56" s="2">
        <v>2455389.6633100002</v>
      </c>
      <c r="E56" s="2">
        <v>-19.860645000000002</v>
      </c>
      <c r="F56" s="2">
        <v>1.727746</v>
      </c>
      <c r="H56" s="2">
        <v>98930</v>
      </c>
      <c r="I56" s="2">
        <v>-26.697863999999999</v>
      </c>
      <c r="J56" s="2">
        <v>0.86374600000000001</v>
      </c>
    </row>
    <row r="57" spans="1:10" x14ac:dyDescent="0.2">
      <c r="A57" s="5">
        <v>2444214.5532499999</v>
      </c>
      <c r="B57" s="2">
        <v>-73099</v>
      </c>
      <c r="C57" s="2">
        <v>2444214.5532499999</v>
      </c>
      <c r="D57" s="2">
        <v>2444214.55321</v>
      </c>
      <c r="E57" s="2">
        <v>3.4395310000000001</v>
      </c>
      <c r="F57" s="2">
        <v>14.687746000000001</v>
      </c>
      <c r="H57" s="2">
        <v>98931</v>
      </c>
      <c r="I57" s="2">
        <v>-26.079722</v>
      </c>
      <c r="J57" s="2">
        <v>0.86374600000000001</v>
      </c>
    </row>
    <row r="58" spans="1:10" x14ac:dyDescent="0.2">
      <c r="A58" s="5">
        <v>2444214.6156199998</v>
      </c>
      <c r="B58" s="2">
        <v>-73098</v>
      </c>
      <c r="C58" s="2">
        <v>2444214.6156199998</v>
      </c>
      <c r="D58" s="2">
        <v>2444214.6155730002</v>
      </c>
      <c r="E58" s="2">
        <v>4.0576730000000003</v>
      </c>
      <c r="F58" s="2">
        <v>14.687746000000001</v>
      </c>
      <c r="H58" s="2">
        <v>98932</v>
      </c>
      <c r="I58" s="2">
        <v>-25.461580000000001</v>
      </c>
      <c r="J58" s="2">
        <v>2.5917460000000001</v>
      </c>
    </row>
    <row r="59" spans="1:10" x14ac:dyDescent="0.2">
      <c r="A59" s="5">
        <v>2444214.6779800002</v>
      </c>
      <c r="B59" s="2">
        <v>-73097</v>
      </c>
      <c r="C59" s="2">
        <v>2444214.6779800002</v>
      </c>
      <c r="D59" s="2">
        <v>2444214.6779359998</v>
      </c>
      <c r="E59" s="2">
        <v>3.8118479999999999</v>
      </c>
      <c r="F59" s="2">
        <v>14.687746000000001</v>
      </c>
      <c r="H59" s="2">
        <v>98945</v>
      </c>
      <c r="I59" s="2">
        <v>-26.0656</v>
      </c>
      <c r="J59" s="2">
        <v>0.86374600000000001</v>
      </c>
    </row>
    <row r="60" spans="1:10" x14ac:dyDescent="0.2">
      <c r="A60" s="5">
        <v>2444968.0230899998</v>
      </c>
      <c r="B60" s="2">
        <v>-61017</v>
      </c>
      <c r="C60" s="2">
        <v>2444968.0230899998</v>
      </c>
      <c r="D60" s="2">
        <v>2444968.0211100001</v>
      </c>
      <c r="E60" s="2">
        <v>171.111524</v>
      </c>
      <c r="F60" s="2">
        <v>100.22374600000001</v>
      </c>
      <c r="H60" s="2">
        <v>98946</v>
      </c>
      <c r="I60" s="2">
        <v>-27.175471000000002</v>
      </c>
      <c r="J60" s="2">
        <v>0.86374600000000001</v>
      </c>
    </row>
    <row r="61" spans="1:10" x14ac:dyDescent="0.2">
      <c r="A61" s="5">
        <v>2444968.9571199999</v>
      </c>
      <c r="B61" s="2">
        <v>-61002</v>
      </c>
      <c r="C61" s="2">
        <v>2444968.9571199999</v>
      </c>
      <c r="D61" s="2">
        <v>2444968.9565519998</v>
      </c>
      <c r="E61" s="2">
        <v>49.055779000000001</v>
      </c>
      <c r="F61" s="2">
        <v>100.22374600000001</v>
      </c>
      <c r="H61" s="2">
        <v>98947</v>
      </c>
      <c r="I61" s="2">
        <v>-27.421336</v>
      </c>
      <c r="J61" s="2">
        <v>1.727746</v>
      </c>
    </row>
    <row r="62" spans="1:10" x14ac:dyDescent="0.2">
      <c r="A62" s="5">
        <v>2444969.0196199999</v>
      </c>
      <c r="B62" s="2">
        <v>-61001</v>
      </c>
      <c r="C62" s="2">
        <v>2444969.0196199999</v>
      </c>
      <c r="D62" s="2">
        <v>2444969.0189149999</v>
      </c>
      <c r="E62" s="2">
        <v>60.905926000000001</v>
      </c>
      <c r="F62" s="2">
        <v>100.22374600000001</v>
      </c>
      <c r="H62" s="2">
        <v>99377</v>
      </c>
      <c r="I62" s="2">
        <v>-27.729400999999999</v>
      </c>
      <c r="J62" s="2">
        <v>3.455746</v>
      </c>
    </row>
    <row r="63" spans="1:10" x14ac:dyDescent="0.2">
      <c r="A63" s="5">
        <v>2444978.99755</v>
      </c>
      <c r="B63" s="2">
        <v>-60841</v>
      </c>
      <c r="C63" s="2">
        <v>2444978.99755</v>
      </c>
      <c r="D63" s="2">
        <v>2444978.9969700002</v>
      </c>
      <c r="E63" s="2">
        <v>50.081724000000001</v>
      </c>
      <c r="F63" s="2">
        <v>100.22374600000001</v>
      </c>
      <c r="H63" s="2">
        <v>99378</v>
      </c>
      <c r="I63" s="2">
        <v>-26.247253000000001</v>
      </c>
      <c r="J63" s="2">
        <v>3.455746</v>
      </c>
    </row>
    <row r="64" spans="1:10" x14ac:dyDescent="0.2">
      <c r="A64" s="5">
        <v>2444993.9007799998</v>
      </c>
      <c r="B64" s="2">
        <v>-60602</v>
      </c>
      <c r="C64" s="2">
        <v>2444993.9007799998</v>
      </c>
      <c r="D64" s="2">
        <v>2444993.9016900002</v>
      </c>
      <c r="E64" s="2">
        <v>-78.660768000000004</v>
      </c>
      <c r="F64" s="2">
        <v>59.615746000000001</v>
      </c>
      <c r="H64" s="2">
        <v>99746</v>
      </c>
      <c r="I64" s="2">
        <v>-26.864550000000001</v>
      </c>
      <c r="J64" s="2">
        <v>1.727746</v>
      </c>
    </row>
    <row r="65" spans="1:10" x14ac:dyDescent="0.2">
      <c r="A65" s="5">
        <v>2444993.9632799998</v>
      </c>
      <c r="B65" s="2">
        <v>-60601</v>
      </c>
      <c r="C65" s="2">
        <v>2444993.9632799998</v>
      </c>
      <c r="D65" s="2">
        <v>2444993.9640529999</v>
      </c>
      <c r="E65" s="2">
        <v>-66.810620999999998</v>
      </c>
      <c r="F65" s="2">
        <v>59.615746000000001</v>
      </c>
      <c r="H65" s="2">
        <v>99826</v>
      </c>
      <c r="I65" s="2">
        <v>-24.932675</v>
      </c>
      <c r="J65" s="2">
        <v>1.727746</v>
      </c>
    </row>
    <row r="66" spans="1:10" x14ac:dyDescent="0.2">
      <c r="A66" s="5">
        <v>2444994.02642</v>
      </c>
      <c r="B66" s="2">
        <v>-60600</v>
      </c>
      <c r="C66" s="2">
        <v>2444994.02642</v>
      </c>
      <c r="D66" s="2">
        <v>2444994.026416</v>
      </c>
      <c r="E66" s="2">
        <v>0.33554400000000001</v>
      </c>
      <c r="F66" s="2">
        <v>59.615746000000001</v>
      </c>
      <c r="H66" s="2">
        <v>99938</v>
      </c>
      <c r="I66" s="2">
        <v>-26.547995</v>
      </c>
      <c r="J66" s="2">
        <v>2.5917460000000001</v>
      </c>
    </row>
    <row r="67" spans="1:10" x14ac:dyDescent="0.2">
      <c r="A67" s="5">
        <v>2445020.9051299999</v>
      </c>
      <c r="B67" s="2">
        <v>-60169</v>
      </c>
      <c r="C67" s="2">
        <v>2445020.9051299999</v>
      </c>
      <c r="D67" s="2">
        <v>2445020.9048029999</v>
      </c>
      <c r="E67" s="2">
        <v>28.293589999999998</v>
      </c>
      <c r="F67" s="2">
        <v>19.871746000000002</v>
      </c>
      <c r="H67" s="2">
        <v>102028</v>
      </c>
      <c r="I67" s="2">
        <v>-23.705323</v>
      </c>
      <c r="J67" s="2">
        <v>1.727746</v>
      </c>
    </row>
    <row r="68" spans="1:10" x14ac:dyDescent="0.2">
      <c r="A68" s="5">
        <v>2445021.9029199998</v>
      </c>
      <c r="B68" s="2">
        <v>-60153</v>
      </c>
      <c r="C68" s="2">
        <v>2445021.9029199998</v>
      </c>
      <c r="D68" s="2">
        <v>2445021.9026080002</v>
      </c>
      <c r="E68" s="2">
        <v>26.951975999999998</v>
      </c>
      <c r="F68" s="2">
        <v>19.871746000000002</v>
      </c>
      <c r="H68" s="2">
        <v>102364</v>
      </c>
      <c r="I68" s="2">
        <v>-23.367405000000002</v>
      </c>
      <c r="J68" s="2">
        <v>1.727746</v>
      </c>
    </row>
    <row r="69" spans="1:10" x14ac:dyDescent="0.2">
      <c r="A69" s="5">
        <v>2445024.8338600001</v>
      </c>
      <c r="B69" s="2">
        <v>-60106</v>
      </c>
      <c r="C69" s="2">
        <v>2445024.8338600001</v>
      </c>
      <c r="D69" s="2">
        <v>2445024.833662</v>
      </c>
      <c r="E69" s="2">
        <v>17.124993</v>
      </c>
      <c r="F69" s="2">
        <v>59.615746000000001</v>
      </c>
      <c r="H69" s="2">
        <v>102365</v>
      </c>
      <c r="I69" s="2">
        <v>-25.341242999999999</v>
      </c>
      <c r="J69" s="2">
        <v>1.727746</v>
      </c>
    </row>
    <row r="70" spans="1:10" x14ac:dyDescent="0.2">
      <c r="A70" s="5">
        <v>2445731.9663999998</v>
      </c>
      <c r="B70" s="2">
        <v>-48767</v>
      </c>
      <c r="C70" s="2">
        <v>2445731.9663999998</v>
      </c>
      <c r="D70" s="2">
        <v>2445731.965967</v>
      </c>
      <c r="E70" s="2">
        <v>37.416533999999999</v>
      </c>
      <c r="F70" s="2">
        <v>30.239746</v>
      </c>
      <c r="H70" s="2">
        <v>102380</v>
      </c>
      <c r="I70" s="2">
        <v>-22.981006000000001</v>
      </c>
      <c r="J70" s="2">
        <v>2.5917460000000001</v>
      </c>
    </row>
    <row r="71" spans="1:10" x14ac:dyDescent="0.2">
      <c r="A71" s="5">
        <v>2445763.8337300001</v>
      </c>
      <c r="B71" s="2">
        <v>-48256</v>
      </c>
      <c r="C71" s="2">
        <v>2445763.8337300001</v>
      </c>
      <c r="D71" s="2">
        <v>2445763.833381</v>
      </c>
      <c r="E71" s="2">
        <v>30.154534000000002</v>
      </c>
      <c r="F71" s="2">
        <v>5.1837460000000002</v>
      </c>
      <c r="H71" s="2">
        <v>102397</v>
      </c>
      <c r="I71" s="2">
        <v>-23.704478000000002</v>
      </c>
      <c r="J71" s="2">
        <v>1.727746</v>
      </c>
    </row>
    <row r="72" spans="1:10" x14ac:dyDescent="0.2">
      <c r="A72" s="5">
        <v>2445854.8827999998</v>
      </c>
      <c r="B72" s="2">
        <v>-46796</v>
      </c>
      <c r="C72" s="2">
        <v>2445854.8827999998</v>
      </c>
      <c r="D72" s="2">
        <v>2445854.8831349998</v>
      </c>
      <c r="E72" s="2">
        <v>-28.980450000000001</v>
      </c>
      <c r="F72" s="2">
        <v>100.22374600000001</v>
      </c>
      <c r="H72" s="2">
        <v>102428</v>
      </c>
      <c r="I72" s="2">
        <v>-24.413868999999998</v>
      </c>
      <c r="J72" s="2">
        <v>1.727746</v>
      </c>
    </row>
    <row r="73" spans="1:10" x14ac:dyDescent="0.2">
      <c r="A73" s="5">
        <v>2446054.9423099998</v>
      </c>
      <c r="B73" s="2">
        <v>-43588</v>
      </c>
      <c r="C73" s="2">
        <v>2446054.9423099998</v>
      </c>
      <c r="D73" s="2">
        <v>2446054.9431440001</v>
      </c>
      <c r="E73" s="2">
        <v>-72.039601000000005</v>
      </c>
      <c r="F73" s="2">
        <v>100.22374600000001</v>
      </c>
      <c r="H73" s="2">
        <v>102429</v>
      </c>
      <c r="I73" s="2">
        <v>-24.659732999999999</v>
      </c>
      <c r="J73" s="2">
        <v>1.727746</v>
      </c>
    </row>
    <row r="74" spans="1:10" x14ac:dyDescent="0.2">
      <c r="A74" s="5">
        <v>2446086.9356499999</v>
      </c>
      <c r="B74" s="2">
        <v>-43075</v>
      </c>
      <c r="C74" s="2">
        <v>2446086.9356499999</v>
      </c>
      <c r="D74" s="2">
        <v>2446086.9352839999</v>
      </c>
      <c r="E74" s="2">
        <v>31.662673000000002</v>
      </c>
      <c r="F74" s="2">
        <v>2.5917460000000001</v>
      </c>
      <c r="H74" s="2">
        <v>102444</v>
      </c>
      <c r="I74" s="2">
        <v>-24.891476000000001</v>
      </c>
      <c r="J74" s="2">
        <v>1.727746</v>
      </c>
    </row>
    <row r="75" spans="1:10" x14ac:dyDescent="0.2">
      <c r="A75" s="5">
        <v>2446086.9979599998</v>
      </c>
      <c r="B75" s="2">
        <v>-43074</v>
      </c>
      <c r="C75" s="2">
        <v>2446086.9979599998</v>
      </c>
      <c r="D75" s="2">
        <v>2446086.9976459998</v>
      </c>
      <c r="E75" s="2">
        <v>27.096814999999999</v>
      </c>
      <c r="F75" s="2">
        <v>2.5917460000000001</v>
      </c>
      <c r="H75" s="2">
        <v>102445</v>
      </c>
      <c r="I75" s="2">
        <v>-23.409327999999999</v>
      </c>
      <c r="J75" s="2">
        <v>2.5917460000000001</v>
      </c>
    </row>
    <row r="76" spans="1:10" x14ac:dyDescent="0.2">
      <c r="A76" s="5">
        <v>2448560.5578000001</v>
      </c>
      <c r="B76" s="2">
        <v>-3410</v>
      </c>
      <c r="C76" s="2">
        <v>2448560.5578000001</v>
      </c>
      <c r="D76" s="2">
        <v>2448560.55755</v>
      </c>
      <c r="E76" s="2">
        <v>21.569023999999999</v>
      </c>
      <c r="F76" s="2">
        <v>4.3197460000000003</v>
      </c>
      <c r="H76" s="2">
        <v>102460</v>
      </c>
      <c r="I76" s="2">
        <v>-22.777145000000001</v>
      </c>
      <c r="J76" s="2">
        <v>2.5917460000000001</v>
      </c>
    </row>
    <row r="77" spans="1:10" x14ac:dyDescent="0.2">
      <c r="A77" s="5">
        <v>2448773.2150900001</v>
      </c>
      <c r="B77" s="2">
        <v>1</v>
      </c>
      <c r="C77" s="2">
        <v>2448773.2150900001</v>
      </c>
      <c r="D77" s="2">
        <v>2448773.2148540001</v>
      </c>
      <c r="E77" s="2">
        <v>20.431915</v>
      </c>
      <c r="F77" s="2">
        <v>5.1837460000000002</v>
      </c>
      <c r="H77" s="2">
        <v>103150</v>
      </c>
      <c r="I77" s="2">
        <v>-23.070525</v>
      </c>
      <c r="J77" s="2">
        <v>0.86374600000000001</v>
      </c>
    </row>
    <row r="78" spans="1:10" x14ac:dyDescent="0.2">
      <c r="A78" s="5">
        <v>2448774.2129299999</v>
      </c>
      <c r="B78" s="2">
        <v>16</v>
      </c>
      <c r="C78" s="2">
        <v>2448774.2129299999</v>
      </c>
      <c r="D78" s="2">
        <v>2448774.212659</v>
      </c>
      <c r="E78" s="2">
        <v>23.410292999999999</v>
      </c>
      <c r="F78" s="2">
        <v>5.1837460000000002</v>
      </c>
      <c r="H78" s="2">
        <v>103151</v>
      </c>
      <c r="I78" s="2">
        <v>-23.316389000000001</v>
      </c>
      <c r="J78" s="2">
        <v>0.86374600000000001</v>
      </c>
    </row>
    <row r="79" spans="1:10" x14ac:dyDescent="0.2">
      <c r="A79" s="5">
        <v>2449137.9129400002</v>
      </c>
      <c r="B79" s="2">
        <v>5848</v>
      </c>
      <c r="C79" s="2">
        <v>2449137.9129400002</v>
      </c>
      <c r="D79" s="2">
        <v>2449137.9127739999</v>
      </c>
      <c r="E79" s="2">
        <v>14.341262</v>
      </c>
      <c r="F79" s="2">
        <v>5.1837460000000002</v>
      </c>
      <c r="H79" s="2">
        <v>103166</v>
      </c>
      <c r="I79" s="2">
        <v>-21.820198999999999</v>
      </c>
      <c r="J79" s="2">
        <v>0.86374600000000001</v>
      </c>
    </row>
    <row r="80" spans="1:10" x14ac:dyDescent="0.2">
      <c r="A80" s="5">
        <v>2449143.96214</v>
      </c>
      <c r="B80" s="2">
        <v>5945</v>
      </c>
      <c r="C80" s="2">
        <v>2449143.96214</v>
      </c>
      <c r="D80" s="2">
        <v>2449143.9619700001</v>
      </c>
      <c r="E80" s="2">
        <v>14.685658</v>
      </c>
      <c r="F80" s="2">
        <v>5.1837460000000002</v>
      </c>
      <c r="H80" s="2">
        <v>103167</v>
      </c>
      <c r="I80" s="2">
        <v>-19.474043999999999</v>
      </c>
      <c r="J80" s="2">
        <v>1.727746</v>
      </c>
    </row>
    <row r="81" spans="1:10" x14ac:dyDescent="0.2">
      <c r="A81" s="5">
        <v>2449144.0243799998</v>
      </c>
      <c r="B81" s="2">
        <v>5946</v>
      </c>
      <c r="C81" s="2">
        <v>2449144.0243799998</v>
      </c>
      <c r="D81" s="2">
        <v>2449144.0243330002</v>
      </c>
      <c r="E81" s="2">
        <v>4.0717939999999997</v>
      </c>
      <c r="F81" s="2">
        <v>5.1837460000000002</v>
      </c>
      <c r="H81" s="2">
        <v>103197</v>
      </c>
      <c r="I81" s="2">
        <v>-21.665543</v>
      </c>
      <c r="J81" s="2">
        <v>1.727746</v>
      </c>
    </row>
    <row r="82" spans="1:10" x14ac:dyDescent="0.2">
      <c r="A82" s="5">
        <v>2449144.0868899999</v>
      </c>
      <c r="B82" s="2">
        <v>5947</v>
      </c>
      <c r="C82" s="2">
        <v>2449144.0868899999</v>
      </c>
      <c r="D82" s="2">
        <v>2449144.0866959998</v>
      </c>
      <c r="E82" s="2">
        <v>16.785948000000001</v>
      </c>
      <c r="F82" s="2">
        <v>5.1837460000000002</v>
      </c>
      <c r="H82" s="2">
        <v>103213</v>
      </c>
      <c r="I82" s="2">
        <v>-21.279184999999998</v>
      </c>
      <c r="J82" s="2">
        <v>0.86374600000000001</v>
      </c>
    </row>
    <row r="83" spans="1:10" x14ac:dyDescent="0.2">
      <c r="A83" s="5">
        <v>2449144.9600499999</v>
      </c>
      <c r="B83" s="2">
        <v>5961</v>
      </c>
      <c r="C83" s="2">
        <v>2449144.9600499999</v>
      </c>
      <c r="D83" s="2">
        <v>2449144.9597760001</v>
      </c>
      <c r="E83" s="2">
        <v>23.712001999999998</v>
      </c>
      <c r="F83" s="2">
        <v>5.1837460000000002</v>
      </c>
      <c r="H83" s="2">
        <v>103214</v>
      </c>
      <c r="I83" s="2">
        <v>-24.117028999999999</v>
      </c>
      <c r="J83" s="2">
        <v>1.727746</v>
      </c>
    </row>
    <row r="84" spans="1:10" x14ac:dyDescent="0.2">
      <c r="A84" s="5">
        <v>2449145.0223500002</v>
      </c>
      <c r="B84" s="2">
        <v>5962</v>
      </c>
      <c r="C84" s="2">
        <v>2449145.0223500002</v>
      </c>
      <c r="D84" s="2">
        <v>2449145.022138</v>
      </c>
      <c r="E84" s="2">
        <v>18.282177999999998</v>
      </c>
      <c r="F84" s="2">
        <v>5.1837460000000002</v>
      </c>
      <c r="H84" s="2">
        <v>103215</v>
      </c>
      <c r="I84" s="2">
        <v>-22.634920000000001</v>
      </c>
      <c r="J84" s="2">
        <v>0.86374600000000001</v>
      </c>
    </row>
    <row r="85" spans="1:10" x14ac:dyDescent="0.2">
      <c r="A85" s="5">
        <v>2449145.0845400002</v>
      </c>
      <c r="B85" s="2">
        <v>5963</v>
      </c>
      <c r="C85" s="2">
        <v>2449145.0845400002</v>
      </c>
      <c r="D85" s="2">
        <v>2449145.0845010001</v>
      </c>
      <c r="E85" s="2">
        <v>3.348322</v>
      </c>
      <c r="F85" s="2">
        <v>5.1837460000000002</v>
      </c>
      <c r="H85" s="2">
        <v>103263</v>
      </c>
      <c r="I85" s="2">
        <v>-22.339770000000001</v>
      </c>
      <c r="J85" s="2">
        <v>1.727746</v>
      </c>
    </row>
    <row r="86" spans="1:10" x14ac:dyDescent="0.2">
      <c r="A86" s="5">
        <v>2449145.1471099998</v>
      </c>
      <c r="B86" s="2">
        <v>5964</v>
      </c>
      <c r="C86" s="2">
        <v>2449145.1471099998</v>
      </c>
      <c r="D86" s="2">
        <v>2449145.1468639998</v>
      </c>
      <c r="E86" s="2">
        <v>21.246475</v>
      </c>
      <c r="F86" s="2">
        <v>5.1837460000000002</v>
      </c>
      <c r="H86" s="2">
        <v>103775</v>
      </c>
      <c r="I86" s="2">
        <v>-22.071656999999998</v>
      </c>
      <c r="J86" s="2">
        <v>0.86374600000000001</v>
      </c>
    </row>
    <row r="87" spans="1:10" x14ac:dyDescent="0.2">
      <c r="A87" s="5">
        <v>2451870.7768799998</v>
      </c>
      <c r="B87" s="2">
        <v>49670</v>
      </c>
      <c r="C87" s="2">
        <v>2451870.7768799998</v>
      </c>
      <c r="D87" s="2">
        <v>2451870.7773899999</v>
      </c>
      <c r="E87" s="2">
        <v>-44.028528000000001</v>
      </c>
      <c r="F87" s="2">
        <v>5.1837460000000002</v>
      </c>
      <c r="H87" s="2">
        <v>103776</v>
      </c>
      <c r="I87" s="2">
        <v>-21.453514999999999</v>
      </c>
      <c r="J87" s="2">
        <v>1.727746</v>
      </c>
    </row>
    <row r="88" spans="1:10" x14ac:dyDescent="0.2">
      <c r="A88" s="5">
        <v>2451870.9016300002</v>
      </c>
      <c r="B88" s="2">
        <v>49672</v>
      </c>
      <c r="C88" s="2">
        <v>2451870.9016300002</v>
      </c>
      <c r="D88" s="2">
        <v>2451870.9021149999</v>
      </c>
      <c r="E88" s="2">
        <v>-41.928196999999997</v>
      </c>
      <c r="F88" s="2">
        <v>5.1837460000000002</v>
      </c>
      <c r="H88" s="2">
        <v>103808</v>
      </c>
      <c r="I88" s="2">
        <v>-22.408729999999998</v>
      </c>
      <c r="J88" s="2">
        <v>1.727746</v>
      </c>
    </row>
    <row r="89" spans="1:10" x14ac:dyDescent="0.2">
      <c r="A89" s="5">
        <v>2452284.6789500001</v>
      </c>
      <c r="B89" s="2">
        <v>56307</v>
      </c>
      <c r="C89" s="2">
        <v>2452284.6789500001</v>
      </c>
      <c r="D89" s="2">
        <v>2452284.6795950001</v>
      </c>
      <c r="E89" s="2">
        <v>-55.743893999999997</v>
      </c>
      <c r="F89" s="2">
        <v>5.1837460000000002</v>
      </c>
      <c r="H89" s="2">
        <v>106096</v>
      </c>
      <c r="I89" s="2">
        <v>-19.860645000000002</v>
      </c>
      <c r="J89" s="2">
        <v>1.727746</v>
      </c>
    </row>
    <row r="90" spans="1:10" x14ac:dyDescent="0.2">
      <c r="A90" s="5">
        <v>2456670.3467700002</v>
      </c>
      <c r="B90" s="2">
        <v>126632</v>
      </c>
      <c r="C90" s="2">
        <v>2456670.3467700002</v>
      </c>
      <c r="D90" s="2">
        <v>2456670.3467049999</v>
      </c>
      <c r="E90" s="2">
        <v>5.6081370000000001</v>
      </c>
      <c r="F90" s="2">
        <v>2.5917460000000001</v>
      </c>
      <c r="H90" s="2">
        <v>126632</v>
      </c>
      <c r="I90" s="2">
        <v>5.6081370000000001</v>
      </c>
      <c r="J90" s="2">
        <v>2.5917460000000001</v>
      </c>
    </row>
    <row r="91" spans="1:10" x14ac:dyDescent="0.2">
      <c r="A91" s="5">
        <v>2456717.3683500001</v>
      </c>
      <c r="B91" s="2">
        <v>127386</v>
      </c>
      <c r="C91" s="2">
        <v>2456717.3683500001</v>
      </c>
      <c r="D91" s="2">
        <v>2456717.3682909999</v>
      </c>
      <c r="E91" s="2">
        <v>5.1322190000000001</v>
      </c>
      <c r="F91" s="2">
        <v>2.5917460000000001</v>
      </c>
      <c r="H91" s="2">
        <v>127386</v>
      </c>
      <c r="I91" s="2">
        <v>5.1322190000000001</v>
      </c>
      <c r="J91" s="2">
        <v>2.5917460000000001</v>
      </c>
    </row>
    <row r="92" spans="1:10" x14ac:dyDescent="0.2">
      <c r="A92" s="5">
        <v>2456748.3003699998</v>
      </c>
      <c r="B92" s="2">
        <v>127882</v>
      </c>
      <c r="C92" s="2">
        <v>2456748.3003699998</v>
      </c>
      <c r="D92" s="2">
        <v>2456748.3002619999</v>
      </c>
      <c r="E92" s="2">
        <v>9.3339259999999999</v>
      </c>
      <c r="F92" s="2">
        <v>0.86374600000000001</v>
      </c>
      <c r="H92" s="2">
        <v>127882</v>
      </c>
      <c r="I92" s="2">
        <v>9.3339259999999999</v>
      </c>
      <c r="J92" s="2">
        <v>0.86374600000000001</v>
      </c>
    </row>
    <row r="93" spans="1:10" x14ac:dyDescent="0.2">
      <c r="A93" s="5">
        <v>2457100.3387199999</v>
      </c>
      <c r="B93" s="2">
        <v>133527</v>
      </c>
      <c r="C93" s="2">
        <v>2457100.3387199999</v>
      </c>
      <c r="D93" s="2">
        <v>2457100.338525</v>
      </c>
      <c r="E93" s="2">
        <v>16.863074999999998</v>
      </c>
      <c r="F93" s="2">
        <v>2.5917460000000001</v>
      </c>
      <c r="H93" s="2">
        <v>133527</v>
      </c>
      <c r="I93" s="2">
        <v>16.863074999999998</v>
      </c>
      <c r="J93" s="2">
        <v>2.5917460000000001</v>
      </c>
    </row>
    <row r="94" spans="1:10" x14ac:dyDescent="0.2">
      <c r="A94" s="5">
        <v>2457101.14946</v>
      </c>
      <c r="B94" s="2">
        <v>133540</v>
      </c>
      <c r="C94" s="2">
        <v>2457101.14946</v>
      </c>
      <c r="D94" s="2">
        <v>2457101.1492420002</v>
      </c>
      <c r="E94" s="2">
        <v>18.851033999999999</v>
      </c>
      <c r="F94" s="2">
        <v>3.455746</v>
      </c>
      <c r="H94" s="2">
        <v>133540</v>
      </c>
      <c r="I94" s="2">
        <v>18.851033999999999</v>
      </c>
      <c r="J94" s="2">
        <v>3.455746</v>
      </c>
    </row>
    <row r="95" spans="1:10" x14ac:dyDescent="0.2">
      <c r="A95" s="5">
        <v>2457748.2888500001</v>
      </c>
      <c r="B95" s="2">
        <v>143917</v>
      </c>
      <c r="C95" s="2">
        <v>2457748.2888500001</v>
      </c>
      <c r="D95" s="2">
        <v>2457748.2884900002</v>
      </c>
      <c r="E95" s="2">
        <v>31.139602</v>
      </c>
      <c r="F95" s="2">
        <v>1.727746</v>
      </c>
      <c r="H95" s="2">
        <v>143917</v>
      </c>
      <c r="I95" s="2">
        <v>31.139602</v>
      </c>
      <c r="J95" s="2">
        <v>1.727746</v>
      </c>
    </row>
    <row r="96" spans="1:10" x14ac:dyDescent="0.2">
      <c r="A96" s="5">
        <v>2457748.3511899998</v>
      </c>
      <c r="B96" s="2">
        <v>143918</v>
      </c>
      <c r="C96" s="2">
        <v>2457748.3511899998</v>
      </c>
      <c r="D96" s="2">
        <v>2457748.3508520001</v>
      </c>
      <c r="E96" s="2">
        <v>29.165724000000001</v>
      </c>
      <c r="F96" s="2">
        <v>1.727746</v>
      </c>
      <c r="H96" s="2">
        <v>143918</v>
      </c>
      <c r="I96" s="2">
        <v>29.165724000000001</v>
      </c>
      <c r="J96" s="2">
        <v>1.727746</v>
      </c>
    </row>
    <row r="97" spans="1:10" x14ac:dyDescent="0.2">
      <c r="A97" s="5">
        <v>2457802.2327200002</v>
      </c>
      <c r="B97" s="2">
        <v>144782</v>
      </c>
      <c r="C97" s="2">
        <v>2457802.2327200002</v>
      </c>
      <c r="D97" s="2">
        <v>2457802.232351</v>
      </c>
      <c r="E97" s="2">
        <v>31.886208</v>
      </c>
      <c r="F97" s="2">
        <v>2.5917460000000001</v>
      </c>
      <c r="H97" s="2">
        <v>144782</v>
      </c>
      <c r="I97" s="2">
        <v>31.886208</v>
      </c>
      <c r="J97" s="2">
        <v>2.5917460000000001</v>
      </c>
    </row>
    <row r="98" spans="1:10" x14ac:dyDescent="0.2">
      <c r="A98" s="5">
        <v>2457802.41982</v>
      </c>
      <c r="B98" s="2">
        <v>144785</v>
      </c>
      <c r="C98" s="2">
        <v>2457802.41982</v>
      </c>
      <c r="D98" s="2">
        <v>2457802.4194390001</v>
      </c>
      <c r="E98" s="2">
        <v>32.876626999999999</v>
      </c>
      <c r="F98" s="2">
        <v>2.5917460000000001</v>
      </c>
      <c r="H98" s="2">
        <v>144785</v>
      </c>
      <c r="I98" s="2">
        <v>32.876626999999999</v>
      </c>
      <c r="J98" s="2">
        <v>2.5917460000000001</v>
      </c>
    </row>
    <row r="99" spans="1:10" x14ac:dyDescent="0.2">
      <c r="A99" s="5">
        <v>2457829.36057</v>
      </c>
      <c r="B99" s="2">
        <v>145217</v>
      </c>
      <c r="C99" s="2">
        <v>2457829.36057</v>
      </c>
      <c r="D99" s="2">
        <v>2457829.3601890001</v>
      </c>
      <c r="E99" s="2">
        <v>32.940838999999997</v>
      </c>
      <c r="F99" s="2">
        <v>3.455746</v>
      </c>
      <c r="H99" s="2">
        <v>145217</v>
      </c>
      <c r="I99" s="2">
        <v>32.940838999999997</v>
      </c>
      <c r="J99" s="2">
        <v>3.455746</v>
      </c>
    </row>
    <row r="100" spans="1:10" x14ac:dyDescent="0.2">
      <c r="A100" s="5">
        <v>2458140.4264699998</v>
      </c>
      <c r="B100" s="2">
        <v>150205</v>
      </c>
      <c r="C100" s="2">
        <v>2458140.4264699998</v>
      </c>
      <c r="D100" s="2">
        <v>2458140.426062</v>
      </c>
      <c r="E100" s="2">
        <v>35.242294999999999</v>
      </c>
      <c r="F100" s="2">
        <v>1.727746</v>
      </c>
      <c r="H100" s="2">
        <v>150205</v>
      </c>
      <c r="I100" s="2">
        <v>35.242294999999999</v>
      </c>
      <c r="J100" s="2">
        <v>1.727746</v>
      </c>
    </row>
    <row r="101" spans="1:10" x14ac:dyDescent="0.2">
      <c r="A101" s="5">
        <v>2458200.23245</v>
      </c>
      <c r="B101" s="2">
        <v>151164</v>
      </c>
      <c r="C101" s="2">
        <v>2458200.23245</v>
      </c>
      <c r="D101" s="2">
        <v>2458200.2320309998</v>
      </c>
      <c r="E101" s="2">
        <v>36.206885</v>
      </c>
      <c r="F101" s="2">
        <v>2.5917460000000001</v>
      </c>
      <c r="H101" s="2">
        <v>151164</v>
      </c>
      <c r="I101" s="2">
        <v>36.206885</v>
      </c>
      <c r="J101" s="2">
        <v>2.5917460000000001</v>
      </c>
    </row>
    <row r="102" spans="1:10" x14ac:dyDescent="0.2">
      <c r="A102" s="5">
        <v>2458542.4174100002</v>
      </c>
      <c r="B102" s="2">
        <v>156651</v>
      </c>
      <c r="C102" s="2">
        <v>2458542.4174100002</v>
      </c>
      <c r="D102" s="2">
        <v>2458542.4169640001</v>
      </c>
      <c r="E102" s="2">
        <v>38.516548</v>
      </c>
      <c r="F102" s="2">
        <v>4.3197460000000003</v>
      </c>
      <c r="H102" s="2">
        <v>156651</v>
      </c>
      <c r="I102" s="2">
        <v>38.516548</v>
      </c>
      <c r="J102" s="2">
        <v>4.3197460000000003</v>
      </c>
    </row>
    <row r="103" spans="1:10" x14ac:dyDescent="0.2">
      <c r="A103" s="5">
        <v>2458580.0845499998</v>
      </c>
      <c r="B103" s="2">
        <v>157255</v>
      </c>
      <c r="C103" s="2">
        <v>2458580.0845499998</v>
      </c>
      <c r="D103" s="2">
        <v>2458580.084123</v>
      </c>
      <c r="E103" s="2">
        <v>36.902313999999997</v>
      </c>
      <c r="F103" s="2">
        <v>3.455746</v>
      </c>
      <c r="H103" s="2">
        <v>157255</v>
      </c>
      <c r="I103" s="2">
        <v>36.902313999999997</v>
      </c>
      <c r="J103" s="2">
        <v>3.455746</v>
      </c>
    </row>
    <row r="104" spans="1:10" x14ac:dyDescent="0.2">
      <c r="A104" s="5">
        <v>2458851.3006099998</v>
      </c>
      <c r="B104" s="2">
        <v>161604</v>
      </c>
      <c r="C104" s="2">
        <v>2458851.3006099998</v>
      </c>
      <c r="D104" s="2">
        <v>2458851.3001379999</v>
      </c>
      <c r="E104" s="2">
        <v>40.782800000000002</v>
      </c>
      <c r="F104" s="2">
        <v>3.455746</v>
      </c>
      <c r="H104" s="2">
        <v>161604</v>
      </c>
      <c r="I104" s="2">
        <v>40.782800000000002</v>
      </c>
      <c r="J104" s="2">
        <v>3.455746</v>
      </c>
    </row>
    <row r="105" spans="1:10" x14ac:dyDescent="0.2">
      <c r="A105" s="5">
        <v>2458870.2588900002</v>
      </c>
      <c r="B105" s="2">
        <v>161908</v>
      </c>
      <c r="C105" s="2">
        <v>2458870.2588900002</v>
      </c>
      <c r="D105" s="2">
        <v>2458870.2584429998</v>
      </c>
      <c r="E105" s="2">
        <v>38.620027999999998</v>
      </c>
      <c r="F105" s="2">
        <v>3.455746</v>
      </c>
      <c r="H105" s="2">
        <v>161908</v>
      </c>
      <c r="I105" s="2">
        <v>38.620027999999998</v>
      </c>
      <c r="J105" s="2">
        <v>3.455746</v>
      </c>
    </row>
    <row r="106" spans="1:10" x14ac:dyDescent="0.2">
      <c r="A106" s="5">
        <v>2458870.3836400001</v>
      </c>
      <c r="B106" s="2">
        <v>161910</v>
      </c>
      <c r="C106" s="2">
        <v>2458870.3836400001</v>
      </c>
      <c r="D106" s="2">
        <v>2458870.383169</v>
      </c>
      <c r="E106" s="2">
        <v>40.720317999999999</v>
      </c>
      <c r="F106" s="2">
        <v>2.5917460000000001</v>
      </c>
      <c r="H106" s="2">
        <v>161910</v>
      </c>
      <c r="I106" s="2">
        <v>40.720317999999999</v>
      </c>
      <c r="J106" s="2">
        <v>2.5917460000000001</v>
      </c>
    </row>
    <row r="107" spans="1:10" x14ac:dyDescent="0.2">
      <c r="A107" s="5">
        <v>2458871.1943100002</v>
      </c>
      <c r="B107" s="2">
        <v>161923</v>
      </c>
      <c r="C107" s="2">
        <v>2458871.1943100002</v>
      </c>
      <c r="D107" s="2">
        <v>2458871.1938860002</v>
      </c>
      <c r="E107" s="2">
        <v>36.660232000000001</v>
      </c>
      <c r="F107" s="2">
        <v>4.3197460000000003</v>
      </c>
      <c r="H107" s="2">
        <v>161923</v>
      </c>
      <c r="I107" s="2">
        <v>36.660232000000001</v>
      </c>
      <c r="J107" s="2">
        <v>4.3197460000000003</v>
      </c>
    </row>
    <row r="108" spans="1:10" x14ac:dyDescent="0.2">
      <c r="A108" s="5">
        <v>2458871.2567500002</v>
      </c>
      <c r="B108" s="2">
        <v>161924</v>
      </c>
      <c r="C108" s="2">
        <v>2458871.2567500002</v>
      </c>
      <c r="D108" s="2">
        <v>2458871.2562489999</v>
      </c>
      <c r="E108" s="2">
        <v>43.326379000000003</v>
      </c>
      <c r="F108" s="2">
        <v>3.455746</v>
      </c>
      <c r="H108" s="2">
        <v>161924</v>
      </c>
      <c r="I108" s="2">
        <v>43.326379000000003</v>
      </c>
      <c r="J108" s="2">
        <v>3.455746</v>
      </c>
    </row>
    <row r="109" spans="1:10" x14ac:dyDescent="0.2">
      <c r="A109" s="5">
        <v>2458873.3147</v>
      </c>
      <c r="B109" s="2">
        <v>161957</v>
      </c>
      <c r="C109" s="2">
        <v>2458873.3147</v>
      </c>
      <c r="D109" s="2">
        <v>2458873.3142220001</v>
      </c>
      <c r="E109" s="2">
        <v>41.261293000000002</v>
      </c>
      <c r="F109" s="2">
        <v>2.5917460000000001</v>
      </c>
      <c r="H109" s="2">
        <v>161957</v>
      </c>
      <c r="I109" s="2">
        <v>41.261293000000002</v>
      </c>
      <c r="J109" s="2">
        <v>2.5917460000000001</v>
      </c>
    </row>
    <row r="110" spans="1:10" x14ac:dyDescent="0.2">
      <c r="A110" s="5">
        <v>2458873.4394299998</v>
      </c>
      <c r="B110" s="2">
        <v>161959</v>
      </c>
      <c r="C110" s="2">
        <v>2458873.4394299998</v>
      </c>
      <c r="D110" s="2">
        <v>2458873.4389479998</v>
      </c>
      <c r="E110" s="2">
        <v>41.633569999999999</v>
      </c>
      <c r="F110" s="2">
        <v>3.455746</v>
      </c>
      <c r="H110" s="2">
        <v>161959</v>
      </c>
      <c r="I110" s="2">
        <v>41.633569999999999</v>
      </c>
      <c r="J110" s="2">
        <v>3.455746</v>
      </c>
    </row>
    <row r="111" spans="1:10" x14ac:dyDescent="0.2">
      <c r="A111" s="5">
        <v>2458880.1746299998</v>
      </c>
      <c r="B111" s="2">
        <v>162067</v>
      </c>
      <c r="C111" s="2">
        <v>2458880.1746299998</v>
      </c>
      <c r="D111" s="2">
        <v>2458880.174135</v>
      </c>
      <c r="E111" s="2">
        <v>42.729601000000002</v>
      </c>
      <c r="F111" s="2">
        <v>3.455746</v>
      </c>
      <c r="H111" s="2">
        <v>162067</v>
      </c>
      <c r="I111" s="2">
        <v>42.729601000000002</v>
      </c>
      <c r="J111" s="2">
        <v>3.455746</v>
      </c>
    </row>
    <row r="112" spans="1:10" x14ac:dyDescent="0.2">
      <c r="A112" s="5">
        <v>2458909.2980300002</v>
      </c>
      <c r="B112" s="2">
        <v>162534</v>
      </c>
      <c r="C112" s="2">
        <v>2458909.2980300002</v>
      </c>
      <c r="D112" s="2">
        <v>2458909.297584</v>
      </c>
      <c r="E112" s="2">
        <v>38.509065</v>
      </c>
      <c r="F112" s="2">
        <v>2.5917460000000001</v>
      </c>
      <c r="H112" s="2">
        <v>162534</v>
      </c>
      <c r="I112" s="2">
        <v>38.509065</v>
      </c>
      <c r="J112" s="2">
        <v>2.5917460000000001</v>
      </c>
    </row>
    <row r="113" spans="1:10" x14ac:dyDescent="0.2">
      <c r="A113" s="5">
        <v>2458926.1359899999</v>
      </c>
      <c r="B113" s="2">
        <v>162804</v>
      </c>
      <c r="C113" s="2">
        <v>2458926.1359899999</v>
      </c>
      <c r="D113" s="2">
        <v>2458926.135553</v>
      </c>
      <c r="E113" s="2">
        <v>37.793196999999999</v>
      </c>
      <c r="F113" s="2">
        <v>4.3197460000000003</v>
      </c>
      <c r="H113" s="2">
        <v>162804</v>
      </c>
      <c r="I113" s="2">
        <v>37.793196999999999</v>
      </c>
      <c r="J113" s="2">
        <v>4.3197460000000003</v>
      </c>
    </row>
    <row r="114" spans="1:10" x14ac:dyDescent="0.2">
      <c r="A114" s="5">
        <v>2458931.1250399998</v>
      </c>
      <c r="B114" s="2">
        <v>162884</v>
      </c>
      <c r="C114" s="2">
        <v>2458931.1250399998</v>
      </c>
      <c r="D114" s="2">
        <v>2458931.1245800001</v>
      </c>
      <c r="E114" s="2">
        <v>39.725071</v>
      </c>
      <c r="F114" s="2">
        <v>3.455746</v>
      </c>
      <c r="H114" s="2">
        <v>162884</v>
      </c>
      <c r="I114" s="2">
        <v>39.725071</v>
      </c>
      <c r="J114" s="2">
        <v>3.455746</v>
      </c>
    </row>
  </sheetData>
  <sortState xmlns:xlrd2="http://schemas.microsoft.com/office/spreadsheetml/2017/richdata2" ref="H1:J114">
    <sortCondition ref="H1:H1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Mean_cal</vt:lpstr>
      <vt:lpstr>Schwope_2002</vt:lpstr>
      <vt:lpstr>Beuermann_2011</vt:lpstr>
      <vt:lpstr>Kittipong_2020</vt:lpstr>
      <vt:lpstr>OC_old_P</vt:lpstr>
      <vt:lpstr>OC_revised_P</vt:lpstr>
      <vt:lpstr>Qian_2010</vt:lpstr>
      <vt:lpstr>Sheet8</vt:lpstr>
      <vt:lpstr>Sheet9</vt:lpstr>
      <vt:lpstr>Weight_data</vt:lpstr>
      <vt:lpstr>Sheet11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2022-02-22T10:48:53Z</dcterms:created>
  <dcterms:modified xsi:type="dcterms:W3CDTF">2022-02-23T18:32:05Z</dcterms:modified>
</cp:coreProperties>
</file>