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1_{F450E839-727B-4B4C-B8A5-BE7DD9E40FF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1" sheetId="2" r:id="rId1"/>
    <sheet name="Pivot Table 1" sheetId="3" r:id="rId2"/>
    <sheet name="DATA2" sheetId="4" r:id="rId3"/>
    <sheet name="Pivot Table 3" sheetId="5" r:id="rId4"/>
    <sheet name="Pivot Table 4" sheetId="6" r:id="rId5"/>
    <sheet name="DICT" sheetId="7" r:id="rId6"/>
  </sheets>
  <definedNames>
    <definedName name="gender">DATA1!$C$2:$C$116</definedName>
    <definedName name="regexmatch">DATA2!$H$2:$H$127</definedName>
    <definedName name="studentid">DATA1!$A$1:$D$116</definedName>
  </definedNames>
  <calcPr calcId="191029"/>
  <pivotCaches>
    <pivotCache cacheId="6" r:id="rId7"/>
    <pivotCache cacheId="10" r:id="rId8"/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4" l="1"/>
  <c r="H126" i="4"/>
  <c r="D126" i="4"/>
  <c r="C126" i="4"/>
  <c r="H125" i="4"/>
  <c r="D125" i="4"/>
  <c r="C125" i="4"/>
  <c r="H124" i="4"/>
  <c r="D124" i="4"/>
  <c r="C124" i="4"/>
  <c r="H123" i="4"/>
  <c r="D123" i="4"/>
  <c r="C123" i="4"/>
  <c r="H122" i="4"/>
  <c r="D122" i="4"/>
  <c r="C122" i="4"/>
  <c r="H121" i="4"/>
  <c r="D121" i="4"/>
  <c r="C121" i="4"/>
  <c r="H120" i="4"/>
  <c r="D120" i="4"/>
  <c r="C120" i="4"/>
  <c r="H119" i="4"/>
  <c r="D119" i="4"/>
  <c r="C119" i="4"/>
  <c r="H118" i="4"/>
  <c r="D118" i="4"/>
  <c r="C118" i="4"/>
  <c r="H117" i="4"/>
  <c r="D117" i="4"/>
  <c r="C117" i="4"/>
  <c r="H116" i="4"/>
  <c r="D116" i="4"/>
  <c r="C116" i="4"/>
  <c r="H115" i="4"/>
  <c r="D115" i="4"/>
  <c r="C115" i="4"/>
  <c r="H114" i="4"/>
  <c r="D114" i="4"/>
  <c r="C114" i="4"/>
  <c r="H113" i="4"/>
  <c r="D113" i="4"/>
  <c r="C113" i="4"/>
  <c r="H112" i="4"/>
  <c r="D112" i="4"/>
  <c r="C112" i="4"/>
  <c r="H111" i="4"/>
  <c r="D111" i="4"/>
  <c r="C111" i="4"/>
  <c r="H110" i="4"/>
  <c r="D110" i="4"/>
  <c r="C110" i="4"/>
  <c r="H109" i="4"/>
  <c r="D109" i="4"/>
  <c r="C109" i="4"/>
  <c r="H108" i="4"/>
  <c r="D108" i="4"/>
  <c r="C108" i="4"/>
  <c r="H107" i="4"/>
  <c r="D107" i="4"/>
  <c r="C107" i="4"/>
  <c r="H106" i="4"/>
  <c r="H105" i="4"/>
  <c r="D105" i="4"/>
  <c r="C105" i="4"/>
  <c r="H104" i="4"/>
  <c r="H103" i="4"/>
  <c r="D103" i="4"/>
  <c r="C103" i="4"/>
  <c r="H102" i="4"/>
  <c r="D102" i="4"/>
  <c r="C102" i="4"/>
  <c r="H101" i="4"/>
  <c r="D101" i="4"/>
  <c r="C101" i="4"/>
  <c r="H100" i="4"/>
  <c r="D100" i="4"/>
  <c r="C100" i="4"/>
  <c r="H99" i="4"/>
  <c r="D99" i="4"/>
  <c r="C99" i="4"/>
  <c r="H98" i="4"/>
  <c r="D98" i="4"/>
  <c r="C98" i="4"/>
  <c r="H97" i="4"/>
  <c r="D97" i="4"/>
  <c r="C97" i="4"/>
  <c r="H96" i="4"/>
  <c r="D96" i="4"/>
  <c r="C96" i="4"/>
  <c r="H95" i="4"/>
  <c r="D95" i="4"/>
  <c r="C95" i="4"/>
  <c r="H94" i="4"/>
  <c r="D94" i="4"/>
  <c r="C94" i="4"/>
  <c r="H93" i="4"/>
  <c r="D93" i="4"/>
  <c r="C93" i="4"/>
  <c r="H92" i="4"/>
  <c r="H91" i="4"/>
  <c r="D91" i="4"/>
  <c r="C91" i="4"/>
  <c r="H90" i="4"/>
  <c r="D90" i="4"/>
  <c r="C90" i="4"/>
  <c r="H89" i="4"/>
  <c r="D89" i="4"/>
  <c r="C89" i="4"/>
  <c r="H88" i="4"/>
  <c r="D88" i="4"/>
  <c r="C88" i="4"/>
  <c r="H87" i="4"/>
  <c r="D87" i="4"/>
  <c r="C87" i="4"/>
  <c r="H86" i="4"/>
  <c r="D86" i="4"/>
  <c r="C86" i="4"/>
  <c r="H85" i="4"/>
  <c r="D85" i="4"/>
  <c r="C85" i="4"/>
  <c r="H84" i="4"/>
  <c r="D84" i="4"/>
  <c r="C84" i="4"/>
  <c r="H83" i="4"/>
  <c r="D83" i="4"/>
  <c r="C83" i="4"/>
  <c r="H82" i="4"/>
  <c r="D82" i="4"/>
  <c r="C82" i="4"/>
  <c r="H81" i="4"/>
  <c r="D81" i="4"/>
  <c r="C81" i="4"/>
  <c r="H80" i="4"/>
  <c r="D80" i="4"/>
  <c r="C80" i="4"/>
  <c r="H79" i="4"/>
  <c r="D79" i="4"/>
  <c r="C79" i="4"/>
  <c r="H78" i="4"/>
  <c r="D78" i="4"/>
  <c r="C78" i="4"/>
  <c r="H77" i="4"/>
  <c r="D77" i="4"/>
  <c r="C77" i="4"/>
  <c r="H76" i="4"/>
  <c r="H75" i="4"/>
  <c r="D75" i="4"/>
  <c r="C75" i="4"/>
  <c r="H74" i="4"/>
  <c r="D74" i="4"/>
  <c r="C74" i="4"/>
  <c r="H73" i="4"/>
  <c r="D73" i="4"/>
  <c r="C73" i="4"/>
  <c r="H72" i="4"/>
  <c r="D72" i="4"/>
  <c r="C72" i="4"/>
  <c r="H71" i="4"/>
  <c r="D71" i="4"/>
  <c r="C71" i="4"/>
  <c r="H70" i="4"/>
  <c r="D70" i="4"/>
  <c r="C70" i="4"/>
  <c r="H69" i="4"/>
  <c r="D69" i="4"/>
  <c r="C69" i="4"/>
  <c r="H68" i="4"/>
  <c r="D68" i="4"/>
  <c r="C68" i="4"/>
  <c r="H67" i="4"/>
  <c r="D67" i="4"/>
  <c r="C67" i="4"/>
  <c r="H66" i="4"/>
  <c r="D66" i="4"/>
  <c r="C66" i="4"/>
  <c r="H65" i="4"/>
  <c r="D65" i="4"/>
  <c r="C65" i="4"/>
  <c r="H64" i="4"/>
  <c r="D64" i="4"/>
  <c r="C64" i="4"/>
  <c r="H63" i="4"/>
  <c r="H62" i="4"/>
  <c r="D62" i="4"/>
  <c r="C62" i="4"/>
  <c r="H61" i="4"/>
  <c r="D61" i="4"/>
  <c r="C61" i="4"/>
  <c r="H60" i="4"/>
  <c r="D60" i="4"/>
  <c r="C60" i="4"/>
  <c r="H59" i="4"/>
  <c r="D59" i="4"/>
  <c r="C59" i="4"/>
  <c r="H58" i="4"/>
  <c r="D58" i="4"/>
  <c r="C58" i="4"/>
  <c r="H57" i="4"/>
  <c r="D57" i="4"/>
  <c r="C57" i="4"/>
  <c r="H56" i="4"/>
  <c r="D56" i="4"/>
  <c r="C56" i="4"/>
  <c r="H55" i="4"/>
  <c r="H54" i="4"/>
  <c r="D54" i="4"/>
  <c r="C54" i="4"/>
  <c r="H53" i="4"/>
  <c r="D53" i="4"/>
  <c r="C53" i="4"/>
  <c r="H52" i="4"/>
  <c r="D52" i="4"/>
  <c r="C52" i="4"/>
  <c r="H51" i="4"/>
  <c r="D51" i="4"/>
  <c r="C51" i="4"/>
  <c r="H50" i="4"/>
  <c r="D50" i="4"/>
  <c r="C50" i="4"/>
  <c r="H49" i="4"/>
  <c r="D49" i="4"/>
  <c r="C49" i="4"/>
  <c r="H48" i="4"/>
  <c r="D48" i="4"/>
  <c r="C48" i="4"/>
  <c r="H47" i="4"/>
  <c r="D47" i="4"/>
  <c r="C47" i="4"/>
  <c r="H46" i="4"/>
  <c r="D46" i="4"/>
  <c r="C46" i="4"/>
  <c r="H45" i="4"/>
  <c r="D45" i="4"/>
  <c r="C45" i="4"/>
  <c r="H44" i="4"/>
  <c r="D44" i="4"/>
  <c r="C44" i="4"/>
  <c r="H43" i="4"/>
  <c r="D43" i="4"/>
  <c r="C43" i="4"/>
  <c r="H42" i="4"/>
  <c r="D42" i="4"/>
  <c r="C42" i="4"/>
  <c r="H41" i="4"/>
  <c r="D41" i="4"/>
  <c r="C41" i="4"/>
  <c r="H40" i="4"/>
  <c r="D40" i="4"/>
  <c r="C40" i="4"/>
  <c r="H39" i="4"/>
  <c r="D39" i="4"/>
  <c r="C39" i="4"/>
  <c r="H38" i="4"/>
  <c r="D38" i="4"/>
  <c r="C38" i="4"/>
  <c r="H37" i="4"/>
  <c r="D37" i="4"/>
  <c r="C37" i="4"/>
  <c r="H36" i="4"/>
  <c r="D36" i="4"/>
  <c r="C36" i="4"/>
  <c r="H35" i="4"/>
  <c r="D35" i="4"/>
  <c r="C35" i="4"/>
  <c r="H34" i="4"/>
  <c r="H33" i="4"/>
  <c r="D33" i="4"/>
  <c r="C33" i="4"/>
  <c r="H32" i="4"/>
  <c r="D32" i="4"/>
  <c r="C32" i="4"/>
  <c r="H31" i="4"/>
  <c r="D31" i="4"/>
  <c r="C31" i="4"/>
  <c r="H30" i="4"/>
  <c r="D30" i="4"/>
  <c r="C30" i="4"/>
  <c r="H29" i="4"/>
  <c r="D29" i="4"/>
  <c r="C29" i="4"/>
  <c r="H28" i="4"/>
  <c r="D28" i="4"/>
  <c r="C28" i="4"/>
  <c r="H27" i="4"/>
  <c r="D27" i="4"/>
  <c r="C27" i="4"/>
  <c r="H26" i="4"/>
  <c r="D26" i="4"/>
  <c r="C26" i="4"/>
  <c r="H25" i="4"/>
  <c r="D25" i="4"/>
  <c r="C25" i="4"/>
  <c r="H24" i="4"/>
  <c r="D24" i="4"/>
  <c r="C24" i="4"/>
  <c r="H23" i="4"/>
  <c r="D23" i="4"/>
  <c r="C23" i="4"/>
  <c r="H22" i="4"/>
  <c r="D22" i="4"/>
  <c r="C22" i="4"/>
  <c r="H21" i="4"/>
  <c r="D21" i="4"/>
  <c r="C21" i="4"/>
  <c r="H20" i="4"/>
  <c r="D20" i="4"/>
  <c r="C20" i="4"/>
  <c r="H19" i="4"/>
  <c r="D19" i="4"/>
  <c r="C19" i="4"/>
  <c r="H18" i="4"/>
  <c r="D18" i="4"/>
  <c r="C18" i="4"/>
  <c r="H17" i="4"/>
  <c r="H16" i="4"/>
  <c r="D16" i="4"/>
  <c r="C16" i="4"/>
  <c r="H15" i="4"/>
  <c r="D15" i="4"/>
  <c r="C15" i="4"/>
  <c r="H14" i="4"/>
  <c r="H13" i="4"/>
  <c r="D13" i="4"/>
  <c r="C13" i="4"/>
  <c r="H12" i="4"/>
  <c r="D12" i="4"/>
  <c r="C12" i="4"/>
  <c r="H11" i="4"/>
  <c r="D11" i="4"/>
  <c r="C11" i="4"/>
  <c r="H10" i="4"/>
  <c r="D10" i="4"/>
  <c r="C10" i="4"/>
  <c r="H9" i="4"/>
  <c r="D9" i="4"/>
  <c r="C9" i="4"/>
  <c r="H8" i="4"/>
  <c r="D8" i="4"/>
  <c r="C8" i="4"/>
  <c r="H7" i="4"/>
  <c r="D7" i="4"/>
  <c r="C7" i="4"/>
  <c r="H6" i="4"/>
  <c r="D6" i="4"/>
  <c r="C6" i="4"/>
  <c r="H5" i="4"/>
  <c r="D5" i="4"/>
  <c r="C5" i="4"/>
  <c r="H4" i="4"/>
  <c r="H3" i="4"/>
  <c r="D3" i="4"/>
  <c r="C3" i="4"/>
  <c r="H2" i="4"/>
  <c r="D2" i="4"/>
  <c r="C2" i="4"/>
  <c r="H2" i="2"/>
  <c r="G2" i="2"/>
  <c r="H128" i="4" l="1"/>
</calcChain>
</file>

<file path=xl/sharedStrings.xml><?xml version="1.0" encoding="utf-8"?>
<sst xmlns="http://schemas.openxmlformats.org/spreadsheetml/2006/main" count="293" uniqueCount="225">
  <si>
    <t>STUDENT ID</t>
  </si>
  <si>
    <t>GPA</t>
  </si>
  <si>
    <t>Gender</t>
  </si>
  <si>
    <t>weight</t>
  </si>
  <si>
    <t>female</t>
  </si>
  <si>
    <t>male</t>
  </si>
  <si>
    <t>จำนวน</t>
  </si>
  <si>
    <t>AVERAGE of GPA</t>
  </si>
  <si>
    <t>เกรดเฉลี่ย</t>
  </si>
  <si>
    <t>Grand Total</t>
  </si>
  <si>
    <t>Weight</t>
  </si>
  <si>
    <t>sports</t>
  </si>
  <si>
    <t>type_sports</t>
  </si>
  <si>
    <t>meals</t>
  </si>
  <si>
    <t>regexmatch</t>
  </si>
  <si>
    <t>car racing</t>
  </si>
  <si>
    <t>rice, chicken,  soup</t>
  </si>
  <si>
    <t xml:space="preserve">Basketball </t>
  </si>
  <si>
    <t xml:space="preserve">Pasta, steak, chicken </t>
  </si>
  <si>
    <t>none</t>
  </si>
  <si>
    <t>chicken and rice with veggies, pasta, some kind of healthy recipe</t>
  </si>
  <si>
    <t>Grilled chicken 
Stuffed Shells
Homemade Chili</t>
  </si>
  <si>
    <t>Softball</t>
  </si>
  <si>
    <t xml:space="preserve">Chicken Parmesan, Pulled Pork, Spaghetti and meatballs </t>
  </si>
  <si>
    <t>None.</t>
  </si>
  <si>
    <t>Anything they'd want. I'd ask them before hand what they want to eat and it depends on which type of friend is coming.</t>
  </si>
  <si>
    <t>soccer</t>
  </si>
  <si>
    <t>Grilled chicken, steak, pizza</t>
  </si>
  <si>
    <t xml:space="preserve">chicken, steak, pasta </t>
  </si>
  <si>
    <t>Pasta, Fish, Steak</t>
  </si>
  <si>
    <t>field hockey</t>
  </si>
  <si>
    <t>pasta salad and bread</t>
  </si>
  <si>
    <t>chicken al king, spaghetti, fish</t>
  </si>
  <si>
    <t>Running</t>
  </si>
  <si>
    <t xml:space="preserve">Chicken parm, Fish, Pasta dishes </t>
  </si>
  <si>
    <t xml:space="preserve">Soccer and basketball </t>
  </si>
  <si>
    <t xml:space="preserve">Cereal, pizza, toast </t>
  </si>
  <si>
    <t>intramural volleyball</t>
  </si>
  <si>
    <t>pasta, chicken, steak</t>
  </si>
  <si>
    <t>Hockey</t>
  </si>
  <si>
    <t>Pizza, chicken and rice, roast beef.</t>
  </si>
  <si>
    <t>pizza buffalo chicken pasta</t>
  </si>
  <si>
    <t xml:space="preserve">Curry goat, saltfish, jerk chicken </t>
  </si>
  <si>
    <t>hockey</t>
  </si>
  <si>
    <t xml:space="preserve">Grilled chicken or steak with veggies and rice. or some type of pasta and chicken </t>
  </si>
  <si>
    <t xml:space="preserve">dancing </t>
  </si>
  <si>
    <t>Spaghetti, Chicken, Steak</t>
  </si>
  <si>
    <t>basketball</t>
  </si>
  <si>
    <t>chicken, manicotti, rice</t>
  </si>
  <si>
    <t>Soccer</t>
  </si>
  <si>
    <t>Chicken, Pasta, Veal</t>
  </si>
  <si>
    <t>Tennis</t>
  </si>
  <si>
    <t>Meat, wine, chocolate pudding</t>
  </si>
  <si>
    <t>tennis soccer gym</t>
  </si>
  <si>
    <t xml:space="preserve">pasta, pizza </t>
  </si>
  <si>
    <t>Gaelic Football</t>
  </si>
  <si>
    <t>Pizza, Pasta, Poutine</t>
  </si>
  <si>
    <t>Pasta, chicken and rice, and soup</t>
  </si>
  <si>
    <t>Ice hockey</t>
  </si>
  <si>
    <t>Pasta
Take out</t>
  </si>
  <si>
    <t xml:space="preserve">Chicken parm </t>
  </si>
  <si>
    <t xml:space="preserve">Lacrosse </t>
  </si>
  <si>
    <t xml:space="preserve">Steak, lobster, chicken </t>
  </si>
  <si>
    <t>Garlic noodles and steak, Parmesan chicken and pasta, Tacos and pasta</t>
  </si>
  <si>
    <t>Tomato soup, Steak, crab</t>
  </si>
  <si>
    <t>snowboarding</t>
  </si>
  <si>
    <t xml:space="preserve">pasta, chicken with potatoes, pizza </t>
  </si>
  <si>
    <t>none organized</t>
  </si>
  <si>
    <t>Chicken, Steak, Pasta</t>
  </si>
  <si>
    <t>Pasta,Sushi,Steak</t>
  </si>
  <si>
    <t xml:space="preserve">Chicken Parmesan, pasta,  </t>
  </si>
  <si>
    <t>softball</t>
  </si>
  <si>
    <t xml:space="preserve">pasta, lasagna, chicken </t>
  </si>
  <si>
    <t>Lacrosse</t>
  </si>
  <si>
    <t>Some kind of pasta, a chicken dish, some kind of salad</t>
  </si>
  <si>
    <t xml:space="preserve">Softball </t>
  </si>
  <si>
    <t xml:space="preserve">spaghetti or pasta, shrimp fried rice, chicken </t>
  </si>
  <si>
    <t>Dancing</t>
  </si>
  <si>
    <t xml:space="preserve">Pasta, Pizza, Chicken </t>
  </si>
  <si>
    <t>Chicken Parmesan, Orange Chicken, Tacos</t>
  </si>
  <si>
    <t xml:space="preserve">Steak and potatoes, burgers and fries, bacon and eggs </t>
  </si>
  <si>
    <t xml:space="preserve">wrestling </t>
  </si>
  <si>
    <t xml:space="preserve">Pizza, Japanize Hibachi, Moes   </t>
  </si>
  <si>
    <t>Chicken, Pasta, Salad</t>
  </si>
  <si>
    <t>Pancakes, Pasta, Grilled Cheese and Soup</t>
  </si>
  <si>
    <t xml:space="preserve">no particular engagement </t>
  </si>
  <si>
    <t xml:space="preserve">pasta, soup, steak  </t>
  </si>
  <si>
    <t>Volleyball</t>
  </si>
  <si>
    <t>Steak, asparagus and potatoes, homemade chicken alfredo, Mexican cuisine</t>
  </si>
  <si>
    <t>Tacos, spaghetti, grilled cheese</t>
  </si>
  <si>
    <t xml:space="preserve">soccer </t>
  </si>
  <si>
    <t xml:space="preserve">Spaghetti, steak, burgers </t>
  </si>
  <si>
    <t>wrestling &amp; rowing</t>
  </si>
  <si>
    <t xml:space="preserve">lasagna,  hamburgers w/ corn, steak  </t>
  </si>
  <si>
    <t>Wrestling</t>
  </si>
  <si>
    <t>Steak, Chicken, Tacos</t>
  </si>
  <si>
    <t>pizza, pasta, burgers</t>
  </si>
  <si>
    <t>Pizza, salad</t>
  </si>
  <si>
    <t xml:space="preserve">Steak, Chicken, Pasta </t>
  </si>
  <si>
    <t>Chicken Parm</t>
  </si>
  <si>
    <t>Pizza, Steak, Spaghetti</t>
  </si>
  <si>
    <t>mac n cheese, steak, potatos</t>
  </si>
  <si>
    <t>Chicken, Beef, Steak</t>
  </si>
  <si>
    <t>chicken, pizza, stuffed shells</t>
  </si>
  <si>
    <t>Skiing</t>
  </si>
  <si>
    <t>steak, noodles, edemame</t>
  </si>
  <si>
    <t xml:space="preserve">skiing </t>
  </si>
  <si>
    <t xml:space="preserve">Steak and veggies. Chicken and rice. Stirfry. </t>
  </si>
  <si>
    <t xml:space="preserve">Water polo and running </t>
  </si>
  <si>
    <t xml:space="preserve">Lasagna, steak, chili </t>
  </si>
  <si>
    <t>I would say "lets go out"</t>
  </si>
  <si>
    <t>Ice Hockey</t>
  </si>
  <si>
    <t>pasta, chicken, vegetables</t>
  </si>
  <si>
    <t xml:space="preserve">rowing </t>
  </si>
  <si>
    <t xml:space="preserve">chicken and pasta, homemade pizza, lasagna </t>
  </si>
  <si>
    <t xml:space="preserve">1. pasta 2. spaghetti 3. chicken and rice </t>
  </si>
  <si>
    <t>None</t>
  </si>
  <si>
    <t xml:space="preserve">Lasagna, Steak, Pasta </t>
  </si>
  <si>
    <t xml:space="preserve">tennis  </t>
  </si>
  <si>
    <t xml:space="preserve">mac and cheese, pizza, chicken </t>
  </si>
  <si>
    <t>Recreational Basketball, Equestrian Team</t>
  </si>
  <si>
    <t xml:space="preserve">Lasagna, Pizza, Pasta </t>
  </si>
  <si>
    <t xml:space="preserve">pasta, chicken parm, tacos </t>
  </si>
  <si>
    <t>Steak, pasta, burgers</t>
  </si>
  <si>
    <t>Rec Volleyball</t>
  </si>
  <si>
    <t>Pizza, Italian, anything chicken related</t>
  </si>
  <si>
    <t>Spaghetti, steak, or chicken</t>
  </si>
  <si>
    <t>Pasta, Steak, Chicken</t>
  </si>
  <si>
    <t>baseball</t>
  </si>
  <si>
    <t>chipotle, chick fil a, chicken and rice</t>
  </si>
  <si>
    <t>rice and Chicken, sea food</t>
  </si>
  <si>
    <t>I danced in high school</t>
  </si>
  <si>
    <t>Chicken, Spaghetti, Hamburgers</t>
  </si>
  <si>
    <t>horse back riding</t>
  </si>
  <si>
    <t>chicken, steak, pizza</t>
  </si>
  <si>
    <t xml:space="preserve">Steak, Pizza, Haddock </t>
  </si>
  <si>
    <t>competitive skiing</t>
  </si>
  <si>
    <t>mexican chicken, hibachi chicken and rice, steak</t>
  </si>
  <si>
    <t>Rowing, Running, and Cycling</t>
  </si>
  <si>
    <t>Chicken and vegetables, Roast Beef, pasta</t>
  </si>
  <si>
    <t>Salad, pasta, and ice cream</t>
  </si>
  <si>
    <t>softball and basketball</t>
  </si>
  <si>
    <t xml:space="preserve">steak, mashed potatoes, vegetables </t>
  </si>
  <si>
    <t>wrestling</t>
  </si>
  <si>
    <t>pizza, tacos, pasta</t>
  </si>
  <si>
    <t>Marching Band</t>
  </si>
  <si>
    <t>Spaghetti con Chorizo, Carne Asada, Salmon</t>
  </si>
  <si>
    <t>Collegiate Water Polo</t>
  </si>
  <si>
    <t xml:space="preserve">Stuffed chicken breasts, spagetti carbonara, breakfast for dinner </t>
  </si>
  <si>
    <t>None right now</t>
  </si>
  <si>
    <t>Pasta, breakfast for dinner, pizza</t>
  </si>
  <si>
    <t>volleyball, lacrosse</t>
  </si>
  <si>
    <t>Pizza, Chicken and rice and pasta</t>
  </si>
  <si>
    <t>Pasta, pizza, and chicken</t>
  </si>
  <si>
    <t>burritos, pasta, chicken</t>
  </si>
  <si>
    <t xml:space="preserve">none </t>
  </si>
  <si>
    <t>Rice with vegetables, chicken with pasta, salad</t>
  </si>
  <si>
    <t>Fotball</t>
  </si>
  <si>
    <t>any Chinese food, pasta, burgers</t>
  </si>
  <si>
    <t>crew</t>
  </si>
  <si>
    <t xml:space="preserve">Pasta, chicken, pizza </t>
  </si>
  <si>
    <t>Football, Basketball, Volleyball, Golf</t>
  </si>
  <si>
    <t>Chicken, Pork Chops, Steak</t>
  </si>
  <si>
    <t>Salmon, hamburger surprise, Italian potato soup</t>
  </si>
  <si>
    <t>hockey, soccer, golf</t>
  </si>
  <si>
    <t>salmon, steak, spaghetti squash</t>
  </si>
  <si>
    <t>Pasta, fish, steak</t>
  </si>
  <si>
    <t>Pizza, chicken, pasta</t>
  </si>
  <si>
    <t xml:space="preserve">Running </t>
  </si>
  <si>
    <t xml:space="preserve">Chicken Parm, Baked Ziti, Shrimp Alfredo </t>
  </si>
  <si>
    <t>Chicken parmigiana, pasta, wedding soup</t>
  </si>
  <si>
    <t>chicken alfredo, chicken parmesan, spaghetti</t>
  </si>
  <si>
    <t>Volleyball, Track</t>
  </si>
  <si>
    <t xml:space="preserve">spaghetti, steak, lasagna </t>
  </si>
  <si>
    <t>When I can, rarely though play pool, darts, and basketball.</t>
  </si>
  <si>
    <t>Spaghetti and pasta, seasoned salmon with steamed or boiled broccoli, or soup with ritz crackers if I was busy that day.</t>
  </si>
  <si>
    <t>None at the moment</t>
  </si>
  <si>
    <t>Pasta, Burgers and Fries, Chicken Marsala</t>
  </si>
  <si>
    <t>volleyball</t>
  </si>
  <si>
    <t>Chicken rice and asparagus, pizza, something easy in the crockpot</t>
  </si>
  <si>
    <t>Marinated nuts, prawn crackers, drink of their choice, mixed veggie crackers
Rice, chicken curry, lentil, pickle, potato kebab
Lemon Meringue Pie</t>
  </si>
  <si>
    <t xml:space="preserve">I used to play softball </t>
  </si>
  <si>
    <t xml:space="preserve">Pasta, Croque Madam, chicken </t>
  </si>
  <si>
    <t>Steak, salmon, chicken parm</t>
  </si>
  <si>
    <t xml:space="preserve"> None</t>
  </si>
  <si>
    <t xml:space="preserve">Spaghetti, Grilled Chicken, Pizza </t>
  </si>
  <si>
    <t xml:space="preserve">Grilled chicken, Spaghetti, Alfredo </t>
  </si>
  <si>
    <t xml:space="preserve">Dinner, Lunch, Dessert </t>
  </si>
  <si>
    <t xml:space="preserve">Beef Stroganoff, Chicken and Mashed Potatoes, Tacos </t>
  </si>
  <si>
    <t>Tennis, Basketball</t>
  </si>
  <si>
    <t>Meat, meat and meat</t>
  </si>
  <si>
    <t>Pasta, Chicken, Pizza</t>
  </si>
  <si>
    <t>Rice and Peas and Chicken, Jerk Chicken and Shrimp</t>
  </si>
  <si>
    <t>No, I don't play sport.</t>
  </si>
  <si>
    <t>Vietnamese fried rolls, Pho, Some kinds of noodles.</t>
  </si>
  <si>
    <t xml:space="preserve">Chinese tacos or pasta </t>
  </si>
  <si>
    <t>Chicken, Rice, Vegetables</t>
  </si>
  <si>
    <t>pasta, fish, steak</t>
  </si>
  <si>
    <t xml:space="preserve">basketball </t>
  </si>
  <si>
    <t>Fried Rice 
Baked potatoes 
Curry Chicken</t>
  </si>
  <si>
    <t>meat, rice, kimchi</t>
  </si>
  <si>
    <t>Pizza, Spaghetti, Baked Ziti</t>
  </si>
  <si>
    <t>Vegetables, Meat, and rice.</t>
  </si>
  <si>
    <t xml:space="preserve">จำนวนที่ชอบกิน pizza </t>
  </si>
  <si>
    <t>COUNTA of sports</t>
  </si>
  <si>
    <t>การเล่นกีฬา</t>
  </si>
  <si>
    <t>Yes</t>
  </si>
  <si>
    <t>No</t>
  </si>
  <si>
    <t>AVERAGE of Weight</t>
  </si>
  <si>
    <t>คนที่ชอบ pizza มีน้ำหนักเฉลี่ย</t>
  </si>
  <si>
    <t>158.206896551724 lbs</t>
  </si>
  <si>
    <t>DATA1</t>
  </si>
  <si>
    <t>รหัสนักศึกษา</t>
  </si>
  <si>
    <t>เกรด</t>
  </si>
  <si>
    <t>GENDER</t>
  </si>
  <si>
    <t>เพศ</t>
  </si>
  <si>
    <t>Female</t>
  </si>
  <si>
    <t>Male</t>
  </si>
  <si>
    <t>น้ำหนัก (ปอนด์)</t>
  </si>
  <si>
    <t>DATA2</t>
  </si>
  <si>
    <t>Sports</t>
  </si>
  <si>
    <t>เล่นกีฬาหรือไม่</t>
  </si>
  <si>
    <t>ชอบเล่นกีฬาอะไรเป็นประจำ</t>
  </si>
  <si>
    <t>อาหารจานโปรด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</si>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</sst>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0" xfId="0" applyNumberFormat="1" applyFont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mes" refreshedDate="44983.563165046296" refreshedVersion="7" recordCount="127" xr:uid="{00000000-000A-0000-FFFF-FFFF02000000}">
  <cacheSource type="worksheet">
    <worksheetSource ref="A1:H128" sheet="DATA2"/>
  </cacheSource>
  <cacheFields count="8">
    <cacheField name="STUDENT ID" numFmtId="0">
      <sharedItems containsString="0" containsBlank="1" containsNumber="1" containsInteger="1" minValue="51425414" maxValue="51425538"/>
    </cacheField>
    <cacheField name="Gender" numFmtId="0">
      <sharedItems containsString="0" containsBlank="1" containsNumber="1" containsInteger="1" minValue="1" maxValue="2" count="3">
        <n v="2"/>
        <n v="1"/>
        <m/>
      </sharedItems>
    </cacheField>
    <cacheField name="GPA" numFmtId="0">
      <sharedItems containsString="0" containsBlank="1" containsNumber="1" minValue="2.2000000000000002" maxValue="4"/>
    </cacheField>
    <cacheField name="Weight" numFmtId="0">
      <sharedItems containsString="0" containsBlank="1" containsNumber="1" containsInteger="1" minValue="100" maxValue="240"/>
    </cacheField>
    <cacheField name="sports" numFmtId="0">
      <sharedItems containsString="0" containsBlank="1" containsNumber="1" containsInteger="1" minValue="1" maxValue="2"/>
    </cacheField>
    <cacheField name="type_sports" numFmtId="0">
      <sharedItems containsBlank="1"/>
    </cacheField>
    <cacheField name="meals" numFmtId="0">
      <sharedItems containsBlank="1"/>
    </cacheField>
    <cacheField name="regexmatch" numFmtId="0">
      <sharedItems containsMixedTypes="1" containsNumber="1" containsInteger="1" minValue="29" maxValue="29" count="3">
        <b v="0"/>
        <b v="1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mes" refreshedDate="44983.563165277781" refreshedVersion="7" recordCount="125" xr:uid="{00000000-000A-0000-FFFF-FFFF01000000}">
  <cacheSource type="worksheet">
    <worksheetSource ref="A1:G126" sheet="DATA2"/>
  </cacheSource>
  <cacheFields count="7">
    <cacheField name="STUDENT ID" numFmtId="0">
      <sharedItems containsSemiMixedTypes="0" containsString="0" containsNumber="1" containsInteger="1" minValue="51425414" maxValue="51425538"/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GPA" numFmtId="0">
      <sharedItems containsSemiMixedTypes="0" containsString="0" containsNumber="1" minValue="2.2000000000000002" maxValue="4"/>
    </cacheField>
    <cacheField name="Weight" numFmtId="0">
      <sharedItems containsSemiMixedTypes="0" containsString="0" containsNumber="1" containsInteger="1" minValue="100" maxValue="240"/>
    </cacheField>
    <cacheField name="sports" numFmtId="0">
      <sharedItems containsSemiMixedTypes="0" containsString="0" containsNumber="1" containsInteger="1" minValue="1" maxValue="2" count="2">
        <n v="1"/>
        <n v="2"/>
      </sharedItems>
    </cacheField>
    <cacheField name="type_sports" numFmtId="0">
      <sharedItems containsBlank="1"/>
    </cacheField>
    <cacheField name="me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mes" refreshedDate="44983.56316539352" refreshedVersion="7" recordCount="115" xr:uid="{00000000-000A-0000-FFFF-FFFF00000000}">
  <cacheSource type="worksheet">
    <worksheetSource ref="A1:D116" sheet="DATA1"/>
  </cacheSource>
  <cacheFields count="4">
    <cacheField name="STUDENT ID" numFmtId="0">
      <sharedItems containsSemiMixedTypes="0" containsString="0" containsNumber="1" containsInteger="1" minValue="51425414" maxValue="51425538"/>
    </cacheField>
    <cacheField name="GPA" numFmtId="0">
      <sharedItems containsSemiMixedTypes="0" containsString="0" containsNumber="1" minValue="2.2000000000000002" maxValue="4" count="33">
        <n v="2.4"/>
        <n v="3.6539999999999999"/>
        <n v="3.2"/>
        <n v="3.5"/>
        <n v="2.25"/>
        <n v="3.8"/>
        <n v="3.3"/>
        <n v="3.9039999999999999"/>
        <n v="3.6"/>
        <n v="3.1"/>
        <n v="4"/>
        <n v="3.4"/>
        <n v="2.2000000000000002"/>
        <n v="3.87"/>
        <n v="3.7"/>
        <n v="3.9"/>
        <n v="2.8"/>
        <n v="3"/>
        <n v="3.65"/>
        <n v="3.89"/>
        <n v="2.9"/>
        <n v="3.605"/>
        <n v="3.83"/>
        <n v="3.35"/>
        <n v="2.6"/>
        <n v="3.67"/>
        <n v="3.73"/>
        <n v="3.79"/>
        <n v="3.75"/>
        <n v="3.92"/>
        <n v="3.77"/>
        <n v="3.63"/>
        <n v="3.8820000000000001"/>
      </sharedItems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weight" numFmtId="0">
      <sharedItems containsSemiMixedTypes="0" containsString="0" containsNumber="1" containsInteger="1" minValue="100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1425414"/>
    <x v="0"/>
    <n v="2.4"/>
    <n v="187"/>
    <n v="1"/>
    <s v="car racing"/>
    <s v="rice, chicken,  soup"/>
    <x v="0"/>
  </r>
  <r>
    <n v="51425415"/>
    <x v="1"/>
    <n v="3.6539999999999999"/>
    <n v="155"/>
    <n v="1"/>
    <s v="Basketball "/>
    <s v="Pasta, steak, chicken "/>
    <x v="0"/>
  </r>
  <r>
    <n v="51425416"/>
    <x v="1"/>
    <n v="3.4249999999999985"/>
    <n v="140"/>
    <n v="2"/>
    <s v="none"/>
    <s v="chicken and rice with veggies, pasta, some kind of healthy recipe"/>
    <x v="0"/>
  </r>
  <r>
    <n v="51425417"/>
    <x v="1"/>
    <n v="3.2"/>
    <n v="240"/>
    <n v="2"/>
    <m/>
    <s v="Grilled chicken _x000a_Stuffed Shells_x000a_Homemade Chili"/>
    <x v="0"/>
  </r>
  <r>
    <n v="51425418"/>
    <x v="1"/>
    <n v="3.5"/>
    <n v="190"/>
    <n v="1"/>
    <s v="Softball"/>
    <s v="Chicken Parmesan, Pulled Pork, Spaghetti and meatballs "/>
    <x v="0"/>
  </r>
  <r>
    <n v="51425419"/>
    <x v="1"/>
    <n v="2.25"/>
    <n v="190"/>
    <n v="2"/>
    <s v="None."/>
    <s v="Anything they'd want. I'd ask them before hand what they want to eat and it depends on which type of friend is coming."/>
    <x v="0"/>
  </r>
  <r>
    <n v="51425420"/>
    <x v="0"/>
    <n v="3.8"/>
    <n v="180"/>
    <n v="1"/>
    <s v="soccer"/>
    <s v="Grilled chicken, steak, pizza"/>
    <x v="1"/>
  </r>
  <r>
    <n v="51425421"/>
    <x v="1"/>
    <n v="3.3"/>
    <n v="137"/>
    <n v="2"/>
    <s v="none"/>
    <s v="chicken, steak, pasta "/>
    <x v="0"/>
  </r>
  <r>
    <n v="51425422"/>
    <x v="1"/>
    <n v="3.3"/>
    <n v="180"/>
    <n v="2"/>
    <s v="none"/>
    <s v="Pasta, Fish, Steak"/>
    <x v="0"/>
  </r>
  <r>
    <n v="51425423"/>
    <x v="1"/>
    <n v="3.3"/>
    <n v="125"/>
    <n v="1"/>
    <s v="field hockey"/>
    <s v="pasta salad and bread"/>
    <x v="0"/>
  </r>
  <r>
    <n v="51425424"/>
    <x v="1"/>
    <n v="3.5"/>
    <n v="116"/>
    <n v="1"/>
    <s v="soccer"/>
    <s v="chicken al king, spaghetti, fish"/>
    <x v="0"/>
  </r>
  <r>
    <n v="51425425"/>
    <x v="1"/>
    <n v="3.9039999999999999"/>
    <n v="110"/>
    <n v="1"/>
    <s v="Running"/>
    <s v="Chicken parm, Fish, Pasta dishes "/>
    <x v="0"/>
  </r>
  <r>
    <n v="51425426"/>
    <x v="0"/>
    <n v="3.4249999999999985"/>
    <n v="140"/>
    <n v="1"/>
    <s v="Soccer and basketball "/>
    <s v="Cereal, pizza, toast "/>
    <x v="1"/>
  </r>
  <r>
    <n v="51425427"/>
    <x v="1"/>
    <n v="3.6"/>
    <n v="123"/>
    <n v="1"/>
    <s v="intramural volleyball"/>
    <s v="pasta, chicken, steak"/>
    <x v="0"/>
  </r>
  <r>
    <n v="51425428"/>
    <x v="0"/>
    <n v="3.1"/>
    <n v="185"/>
    <n v="1"/>
    <s v="Hockey"/>
    <s v="Pizza, chicken and rice, roast beef."/>
    <x v="1"/>
  </r>
  <r>
    <n v="51425429"/>
    <x v="0"/>
    <n v="3.4249999999999985"/>
    <n v="140"/>
    <n v="1"/>
    <s v="Hockey"/>
    <s v="pizza buffalo chicken pasta"/>
    <x v="1"/>
  </r>
  <r>
    <n v="51425430"/>
    <x v="1"/>
    <n v="4"/>
    <n v="145"/>
    <n v="2"/>
    <m/>
    <s v="Curry goat, saltfish, jerk chicken "/>
    <x v="0"/>
  </r>
  <r>
    <n v="51425431"/>
    <x v="0"/>
    <n v="3.6"/>
    <n v="170"/>
    <n v="1"/>
    <s v="Hockey"/>
    <s v="Grilled chicken or steak with veggies and rice. or some type of pasta and chicken "/>
    <x v="0"/>
  </r>
  <r>
    <n v="51425432"/>
    <x v="1"/>
    <n v="3.4"/>
    <n v="135"/>
    <n v="2"/>
    <s v="dancing "/>
    <s v="Spaghetti, Chicken, Steak"/>
    <x v="0"/>
  </r>
  <r>
    <n v="51425433"/>
    <x v="0"/>
    <n v="2.2000000000000002"/>
    <n v="165"/>
    <n v="2"/>
    <s v="basketball"/>
    <s v="chicken, manicotti, rice"/>
    <x v="0"/>
  </r>
  <r>
    <n v="51425434"/>
    <x v="0"/>
    <n v="3.3"/>
    <n v="175"/>
    <n v="1"/>
    <s v="soccer"/>
    <s v="Chicken, Pasta, Veal"/>
    <x v="0"/>
  </r>
  <r>
    <n v="51425435"/>
    <x v="0"/>
    <n v="3.87"/>
    <n v="195"/>
    <n v="1"/>
    <s v="Tennis"/>
    <s v="Meat, wine, chocolate pudding"/>
    <x v="0"/>
  </r>
  <r>
    <n v="51425436"/>
    <x v="0"/>
    <n v="3.7"/>
    <n v="185"/>
    <n v="1"/>
    <s v="tennis soccer gym"/>
    <s v="pasta, pizza "/>
    <x v="1"/>
  </r>
  <r>
    <n v="51425437"/>
    <x v="0"/>
    <n v="3.7"/>
    <n v="185"/>
    <n v="1"/>
    <s v="Gaelic Football"/>
    <s v="Pizza, Pasta, Poutine"/>
    <x v="1"/>
  </r>
  <r>
    <n v="51425438"/>
    <x v="1"/>
    <n v="3.9"/>
    <n v="105"/>
    <n v="2"/>
    <s v="none"/>
    <s v="Pasta, chicken and rice, and soup"/>
    <x v="0"/>
  </r>
  <r>
    <n v="51425439"/>
    <x v="1"/>
    <n v="2.8"/>
    <n v="125"/>
    <n v="1"/>
    <s v="Ice hockey"/>
    <s v="Pasta_x000a_Take out"/>
    <x v="0"/>
  </r>
  <r>
    <n v="51425440"/>
    <x v="0"/>
    <n v="3.7"/>
    <n v="160"/>
    <n v="1"/>
    <s v="Hockey"/>
    <s v="Chicken parm "/>
    <x v="0"/>
  </r>
  <r>
    <n v="51425441"/>
    <x v="0"/>
    <n v="3"/>
    <n v="175"/>
    <n v="1"/>
    <s v="Lacrosse "/>
    <s v="Steak, lobster, chicken "/>
    <x v="0"/>
  </r>
  <r>
    <n v="51425442"/>
    <x v="0"/>
    <n v="3.2"/>
    <n v="180"/>
    <n v="2"/>
    <m/>
    <s v="Garlic noodles and steak, Parmesan chicken and pasta, Tacos and pasta"/>
    <x v="0"/>
  </r>
  <r>
    <n v="51425443"/>
    <x v="0"/>
    <n v="3.5"/>
    <n v="167"/>
    <n v="2"/>
    <m/>
    <s v="Tomato soup, Steak, crab"/>
    <x v="0"/>
  </r>
  <r>
    <n v="51425444"/>
    <x v="1"/>
    <n v="4"/>
    <n v="115"/>
    <n v="1"/>
    <s v="snowboarding"/>
    <s v="pasta, chicken with potatoes, pizza "/>
    <x v="1"/>
  </r>
  <r>
    <n v="51425445"/>
    <x v="0"/>
    <n v="4"/>
    <n v="205"/>
    <n v="2"/>
    <s v="none organized"/>
    <s v="Chicken, Steak, Pasta"/>
    <x v="0"/>
  </r>
  <r>
    <n v="51425446"/>
    <x v="0"/>
    <n v="3.4249999999999985"/>
    <n v="140"/>
    <n v="1"/>
    <s v="soccer"/>
    <s v="Pasta,Sushi,Steak"/>
    <x v="0"/>
  </r>
  <r>
    <n v="51425447"/>
    <x v="1"/>
    <n v="2.8"/>
    <n v="128"/>
    <n v="2"/>
    <m/>
    <s v="Chicken Parmesan, pasta,  "/>
    <x v="0"/>
  </r>
  <r>
    <n v="51425448"/>
    <x v="1"/>
    <n v="3.65"/>
    <n v="150"/>
    <n v="1"/>
    <s v="Softball"/>
    <s v="pasta, lasagna, chicken "/>
    <x v="0"/>
  </r>
  <r>
    <n v="51425449"/>
    <x v="1"/>
    <n v="3"/>
    <n v="150"/>
    <n v="1"/>
    <s v="Lacrosse"/>
    <s v="Some kind of pasta, a chicken dish, some kind of salad"/>
    <x v="0"/>
  </r>
  <r>
    <n v="51425450"/>
    <x v="1"/>
    <n v="3.7"/>
    <n v="150"/>
    <n v="1"/>
    <s v="Softball "/>
    <s v="spaghetti or pasta, shrimp fried rice, chicken "/>
    <x v="0"/>
  </r>
  <r>
    <n v="51425451"/>
    <x v="1"/>
    <n v="3.4"/>
    <n v="170"/>
    <n v="1"/>
    <s v="Dancing"/>
    <s v="Pasta, Pizza, Chicken "/>
    <x v="1"/>
  </r>
  <r>
    <n v="51425452"/>
    <x v="1"/>
    <n v="3.89"/>
    <n v="150"/>
    <n v="1"/>
    <s v="Lacrosse"/>
    <s v="Chicken Parmesan, Orange Chicken, Tacos"/>
    <x v="0"/>
  </r>
  <r>
    <n v="51425453"/>
    <x v="0"/>
    <n v="3"/>
    <n v="175"/>
    <n v="1"/>
    <s v="Hockey"/>
    <s v="Steak and potatoes, burgers and fries, bacon and eggs "/>
    <x v="0"/>
  </r>
  <r>
    <n v="51425454"/>
    <x v="0"/>
    <n v="3.4"/>
    <n v="140"/>
    <n v="1"/>
    <s v="wrestling "/>
    <s v="Pizza, Japanize Hibachi, Moes   "/>
    <x v="1"/>
  </r>
  <r>
    <n v="51425455"/>
    <x v="1"/>
    <n v="2.9"/>
    <n v="120"/>
    <n v="2"/>
    <m/>
    <s v="Chicken, Pasta, Salad"/>
    <x v="0"/>
  </r>
  <r>
    <n v="51425456"/>
    <x v="1"/>
    <n v="3.6"/>
    <n v="135"/>
    <n v="2"/>
    <m/>
    <s v="Pancakes, Pasta, Grilled Cheese and Soup"/>
    <x v="0"/>
  </r>
  <r>
    <n v="51425457"/>
    <x v="1"/>
    <n v="3.5"/>
    <n v="100"/>
    <n v="2"/>
    <s v="no particular engagement "/>
    <s v="pasta, soup, steak  "/>
    <x v="0"/>
  </r>
  <r>
    <n v="51425458"/>
    <x v="1"/>
    <n v="3.2"/>
    <n v="170"/>
    <n v="1"/>
    <s v="Volleyball"/>
    <s v="Steak, asparagus and potatoes, homemade chicken alfredo, Mexican cuisine"/>
    <x v="0"/>
  </r>
  <r>
    <n v="51425459"/>
    <x v="1"/>
    <n v="3.605"/>
    <n v="113"/>
    <n v="2"/>
    <s v="none"/>
    <s v="Tacos, spaghetti, grilled cheese"/>
    <x v="0"/>
  </r>
  <r>
    <n v="51425460"/>
    <x v="0"/>
    <n v="3.8"/>
    <n v="168"/>
    <n v="1"/>
    <s v="soccer "/>
    <s v="Spaghetti, steak, burgers "/>
    <x v="0"/>
  </r>
  <r>
    <n v="51425461"/>
    <x v="0"/>
    <n v="2.8"/>
    <n v="145"/>
    <n v="1"/>
    <s v="wrestling &amp; rowing"/>
    <s v="lasagna,  hamburgers w/ corn, steak  "/>
    <x v="0"/>
  </r>
  <r>
    <n v="51425462"/>
    <x v="0"/>
    <n v="3.5"/>
    <n v="155"/>
    <n v="1"/>
    <s v="Wrestling"/>
    <s v="Steak, Chicken, Tacos"/>
    <x v="0"/>
  </r>
  <r>
    <n v="51425463"/>
    <x v="0"/>
    <n v="3.83"/>
    <n v="150"/>
    <n v="2"/>
    <s v="none"/>
    <s v="pizza, pasta, burgers"/>
    <x v="1"/>
  </r>
  <r>
    <n v="51425464"/>
    <x v="0"/>
    <n v="3.6"/>
    <n v="169"/>
    <n v="2"/>
    <m/>
    <s v="Pizza, salad"/>
    <x v="1"/>
  </r>
  <r>
    <n v="51425465"/>
    <x v="0"/>
    <n v="3.3"/>
    <n v="185"/>
    <n v="1"/>
    <s v="Hockey"/>
    <s v="Steak, Chicken, Pasta "/>
    <x v="0"/>
  </r>
  <r>
    <n v="51425466"/>
    <x v="0"/>
    <n v="3.3"/>
    <n v="200"/>
    <n v="1"/>
    <s v="Lacrosse "/>
    <s v="Chicken Parm"/>
    <x v="0"/>
  </r>
  <r>
    <n v="51425467"/>
    <x v="0"/>
    <n v="3.4249999999999985"/>
    <n v="140"/>
    <n v="2"/>
    <m/>
    <s v="Pizza, Steak, Spaghetti"/>
    <x v="1"/>
  </r>
  <r>
    <n v="51425468"/>
    <x v="0"/>
    <n v="3.5"/>
    <n v="165"/>
    <n v="1"/>
    <s v="Hockey"/>
    <s v="Chicken, Steak, Pasta"/>
    <x v="0"/>
  </r>
  <r>
    <n v="51425469"/>
    <x v="1"/>
    <n v="3.35"/>
    <n v="192"/>
    <n v="1"/>
    <s v="Softball"/>
    <s v="mac n cheese, steak, potatos"/>
    <x v="0"/>
  </r>
  <r>
    <n v="51425470"/>
    <x v="0"/>
    <n v="3.8"/>
    <n v="175"/>
    <n v="1"/>
    <s v="Hockey"/>
    <s v="Chicken, Beef, Steak"/>
    <x v="0"/>
  </r>
  <r>
    <n v="51425471"/>
    <x v="1"/>
    <n v="2.8"/>
    <n v="140"/>
    <n v="1"/>
    <s v="Softball"/>
    <s v="chicken, pizza, stuffed shells"/>
    <x v="1"/>
  </r>
  <r>
    <n v="51425472"/>
    <x v="1"/>
    <n v="3.5"/>
    <n v="155"/>
    <n v="1"/>
    <s v="Skiing"/>
    <s v="steak, noodles, edemame"/>
    <x v="0"/>
  </r>
  <r>
    <n v="51425473"/>
    <x v="1"/>
    <n v="3.7"/>
    <n v="155"/>
    <n v="1"/>
    <s v="skiing "/>
    <s v="Steak and veggies. Chicken and rice. Stirfry. "/>
    <x v="0"/>
  </r>
  <r>
    <n v="51425474"/>
    <x v="1"/>
    <n v="3.6"/>
    <n v="135"/>
    <n v="1"/>
    <s v="Water polo and running "/>
    <s v="Lasagna, steak, chili "/>
    <x v="0"/>
  </r>
  <r>
    <n v="51425475"/>
    <x v="1"/>
    <n v="3.4249999999999985"/>
    <n v="140"/>
    <n v="2"/>
    <m/>
    <s v="I would say &quot;lets go out&quot;"/>
    <x v="0"/>
  </r>
  <r>
    <n v="51425476"/>
    <x v="0"/>
    <n v="3.9"/>
    <n v="210"/>
    <n v="1"/>
    <s v="Ice Hockey"/>
    <s v="pasta, chicken, vegetables"/>
    <x v="0"/>
  </r>
  <r>
    <n v="51425477"/>
    <x v="1"/>
    <n v="2.6"/>
    <n v="180"/>
    <n v="1"/>
    <s v="rowing "/>
    <s v="chicken and pasta, homemade pizza, lasagna "/>
    <x v="1"/>
  </r>
  <r>
    <n v="51425478"/>
    <x v="1"/>
    <n v="3.5"/>
    <n v="140"/>
    <n v="1"/>
    <s v="Volleyball"/>
    <s v="1. pasta 2. spaghetti 3. chicken and rice "/>
    <x v="0"/>
  </r>
  <r>
    <n v="51425479"/>
    <x v="1"/>
    <n v="3.2"/>
    <n v="112"/>
    <n v="2"/>
    <s v="None"/>
    <s v="Lasagna, Steak, Pasta "/>
    <x v="0"/>
  </r>
  <r>
    <n v="51425480"/>
    <x v="1"/>
    <n v="3"/>
    <n v="125"/>
    <n v="1"/>
    <s v="tennis  "/>
    <s v="mac and cheese, pizza, chicken "/>
    <x v="1"/>
  </r>
  <r>
    <n v="51425481"/>
    <x v="1"/>
    <n v="3.6"/>
    <n v="144"/>
    <n v="1"/>
    <s v="Recreational Basketball, Equestrian Team"/>
    <s v="Lasagna, Pizza, Pasta "/>
    <x v="1"/>
  </r>
  <r>
    <n v="51425482"/>
    <x v="1"/>
    <n v="3.2"/>
    <n v="145"/>
    <n v="1"/>
    <s v="soccer"/>
    <s v="pasta, chicken parm, tacos "/>
    <x v="0"/>
  </r>
  <r>
    <n v="51425483"/>
    <x v="1"/>
    <n v="3.67"/>
    <n v="130"/>
    <n v="2"/>
    <s v="None"/>
    <s v="Steak, pasta, burgers"/>
    <x v="0"/>
  </r>
  <r>
    <n v="51425484"/>
    <x v="1"/>
    <n v="3.73"/>
    <n v="140"/>
    <n v="1"/>
    <s v="Rec Volleyball"/>
    <s v="Pizza, Italian, anything chicken related"/>
    <x v="1"/>
  </r>
  <r>
    <n v="51425485"/>
    <x v="1"/>
    <n v="4"/>
    <n v="140"/>
    <n v="1"/>
    <s v="Softball"/>
    <s v="Spaghetti, steak, or chicken"/>
    <x v="0"/>
  </r>
  <r>
    <n v="51425486"/>
    <x v="0"/>
    <n v="3.1"/>
    <n v="140"/>
    <n v="2"/>
    <m/>
    <s v="Pasta, Steak, Chicken"/>
    <x v="0"/>
  </r>
  <r>
    <n v="51425487"/>
    <x v="0"/>
    <n v="3.79"/>
    <n v="200"/>
    <n v="1"/>
    <s v="baseball"/>
    <s v="chipotle, chick fil a, chicken and rice"/>
    <x v="0"/>
  </r>
  <r>
    <n v="51425488"/>
    <x v="0"/>
    <n v="3.4249999999999985"/>
    <n v="140"/>
    <n v="2"/>
    <m/>
    <s v="rice and Chicken, sea food"/>
    <x v="0"/>
  </r>
  <r>
    <n v="51425489"/>
    <x v="1"/>
    <n v="3"/>
    <n v="120"/>
    <n v="2"/>
    <s v="I danced in high school"/>
    <s v="Chicken, Spaghetti, Hamburgers"/>
    <x v="0"/>
  </r>
  <r>
    <n v="51425490"/>
    <x v="1"/>
    <n v="3.7"/>
    <n v="150"/>
    <n v="1"/>
    <s v="horse back riding"/>
    <s v="chicken, steak, pizza"/>
    <x v="1"/>
  </r>
  <r>
    <n v="51425491"/>
    <x v="0"/>
    <n v="3.1"/>
    <n v="200"/>
    <n v="1"/>
    <s v="Basketball "/>
    <s v="Steak, Pizza, Haddock "/>
    <x v="1"/>
  </r>
  <r>
    <n v="51425492"/>
    <x v="1"/>
    <n v="3"/>
    <n v="135"/>
    <n v="1"/>
    <s v="competitive skiing"/>
    <s v="mexican chicken, hibachi chicken and rice, steak"/>
    <x v="0"/>
  </r>
  <r>
    <n v="51425493"/>
    <x v="0"/>
    <n v="3.9"/>
    <n v="145"/>
    <n v="1"/>
    <s v="Rowing, Running, and Cycling"/>
    <s v="Chicken and vegetables, Roast Beef, pasta"/>
    <x v="0"/>
  </r>
  <r>
    <n v="51425494"/>
    <x v="1"/>
    <n v="3.4"/>
    <n v="130"/>
    <n v="2"/>
    <m/>
    <s v="Salad, pasta, and ice cream"/>
    <x v="0"/>
  </r>
  <r>
    <n v="51425495"/>
    <x v="1"/>
    <n v="3.5"/>
    <n v="190"/>
    <n v="1"/>
    <s v="softball and basketball"/>
    <s v="steak, mashed potatoes, vegetables "/>
    <x v="0"/>
  </r>
  <r>
    <n v="51425496"/>
    <x v="1"/>
    <n v="3.7"/>
    <n v="170"/>
    <n v="1"/>
    <s v="wrestling"/>
    <s v="pizza, tacos, pasta"/>
    <x v="1"/>
  </r>
  <r>
    <n v="51425497"/>
    <x v="1"/>
    <n v="3.7"/>
    <n v="127"/>
    <n v="1"/>
    <s v="Marching Band"/>
    <s v="Spaghetti con Chorizo, Carne Asada, Salmon"/>
    <x v="0"/>
  </r>
  <r>
    <n v="51425498"/>
    <x v="1"/>
    <n v="3.83"/>
    <n v="167"/>
    <n v="1"/>
    <s v="Collegiate Water Polo"/>
    <s v="Stuffed chicken breasts, spagetti carbonara, breakfast for dinner "/>
    <x v="0"/>
  </r>
  <r>
    <n v="51425499"/>
    <x v="1"/>
    <n v="2.6"/>
    <n v="140"/>
    <n v="2"/>
    <s v="None right now"/>
    <s v="Pasta, breakfast for dinner, pizza"/>
    <x v="1"/>
  </r>
  <r>
    <n v="51425500"/>
    <x v="1"/>
    <n v="3"/>
    <n v="190"/>
    <n v="1"/>
    <s v="volleyball, lacrosse"/>
    <s v="Pizza, Chicken and rice and pasta"/>
    <x v="1"/>
  </r>
  <r>
    <n v="51425501"/>
    <x v="0"/>
    <n v="3.2"/>
    <n v="155"/>
    <n v="1"/>
    <s v="field hockey"/>
    <s v="Pasta, pizza, and chicken"/>
    <x v="1"/>
  </r>
  <r>
    <n v="51425502"/>
    <x v="0"/>
    <n v="3.5"/>
    <n v="175"/>
    <n v="2"/>
    <m/>
    <s v="burritos, pasta, chicken"/>
    <x v="0"/>
  </r>
  <r>
    <n v="51425503"/>
    <x v="1"/>
    <n v="3.2"/>
    <n v="129"/>
    <n v="2"/>
    <s v="none "/>
    <s v="Rice with vegetables, chicken with pasta, salad"/>
    <x v="0"/>
  </r>
  <r>
    <n v="51425504"/>
    <x v="0"/>
    <n v="3.4249999999999985"/>
    <n v="140"/>
    <n v="1"/>
    <s v="Fotball"/>
    <s v="any Chinese food, pasta, burgers"/>
    <x v="0"/>
  </r>
  <r>
    <n v="51425505"/>
    <x v="1"/>
    <n v="3.8"/>
    <n v="135"/>
    <n v="2"/>
    <s v="crew"/>
    <s v="Pasta, chicken, pizza "/>
    <x v="1"/>
  </r>
  <r>
    <n v="51425506"/>
    <x v="0"/>
    <n v="3.3"/>
    <n v="190"/>
    <n v="1"/>
    <s v="Football, Basketball, Volleyball, Golf"/>
    <s v="Chicken, Pork Chops, Steak"/>
    <x v="0"/>
  </r>
  <r>
    <n v="51425507"/>
    <x v="0"/>
    <n v="3.2"/>
    <n v="165"/>
    <n v="2"/>
    <m/>
    <s v="Salmon, hamburger surprise, Italian potato soup"/>
    <x v="0"/>
  </r>
  <r>
    <n v="51425508"/>
    <x v="0"/>
    <n v="3.75"/>
    <n v="175"/>
    <n v="1"/>
    <s v="hockey, soccer, golf"/>
    <s v="salmon, steak, spaghetti squash"/>
    <x v="0"/>
  </r>
  <r>
    <n v="51425509"/>
    <x v="0"/>
    <n v="3.5"/>
    <n v="184"/>
    <n v="1"/>
    <s v="Wrestling"/>
    <s v="Pasta, fish, steak"/>
    <x v="0"/>
  </r>
  <r>
    <n v="51425510"/>
    <x v="0"/>
    <n v="3.92"/>
    <n v="210"/>
    <n v="2"/>
    <s v="Soccer"/>
    <s v="Pizza, chicken, pasta"/>
    <x v="1"/>
  </r>
  <r>
    <n v="51425511"/>
    <x v="1"/>
    <n v="3.9"/>
    <n v="155"/>
    <n v="1"/>
    <s v="Running "/>
    <s v="Chicken Parm, Baked Ziti, Shrimp Alfredo "/>
    <x v="0"/>
  </r>
  <r>
    <n v="51425512"/>
    <x v="0"/>
    <n v="3.9"/>
    <n v="185"/>
    <n v="1"/>
    <s v="Tennis"/>
    <s v="Chicken parmigiana, pasta, wedding soup"/>
    <x v="0"/>
  </r>
  <r>
    <n v="51425513"/>
    <x v="1"/>
    <n v="3.2"/>
    <n v="165"/>
    <n v="1"/>
    <s v="softball"/>
    <s v="chicken alfredo, chicken parmesan, spaghetti"/>
    <x v="0"/>
  </r>
  <r>
    <n v="51425514"/>
    <x v="1"/>
    <n v="3.5"/>
    <n v="125"/>
    <n v="1"/>
    <s v="Volleyball, Track"/>
    <s v="spaghetti, steak, lasagna "/>
    <x v="0"/>
  </r>
  <r>
    <n v="51425515"/>
    <x v="1"/>
    <n v="3.4"/>
    <n v="160"/>
    <n v="2"/>
    <m/>
    <m/>
    <x v="0"/>
  </r>
  <r>
    <n v="51425516"/>
    <x v="1"/>
    <n v="3.4249999999999985"/>
    <n v="140"/>
    <n v="2"/>
    <m/>
    <m/>
    <x v="0"/>
  </r>
  <r>
    <n v="51425517"/>
    <x v="1"/>
    <n v="3.7"/>
    <n v="130"/>
    <n v="2"/>
    <s v="When I can, rarely though play pool, darts, and basketball."/>
    <s v="Spaghetti and pasta, seasoned salmon with steamed or boiled broccoli, or soup with ritz crackers if I was busy that day."/>
    <x v="0"/>
  </r>
  <r>
    <n v="51425518"/>
    <x v="1"/>
    <n v="3.4249999999999985"/>
    <n v="140"/>
    <n v="2"/>
    <s v="None at the moment"/>
    <s v="Pasta, Burgers and Fries, Chicken Marsala"/>
    <x v="0"/>
  </r>
  <r>
    <n v="51425519"/>
    <x v="1"/>
    <n v="3"/>
    <n v="125"/>
    <n v="1"/>
    <s v="volleyball"/>
    <s v="Chicken rice and asparagus, pizza, something easy in the crockpot"/>
    <x v="1"/>
  </r>
  <r>
    <n v="51425520"/>
    <x v="1"/>
    <n v="3"/>
    <n v="130"/>
    <n v="2"/>
    <s v="None"/>
    <s v="Marinated nuts, prawn crackers, drink of their choice, mixed veggie crackers_x000a_Rice, chicken curry, lentil, pickle, potato kebab_x000a_Lemon Meringue Pie"/>
    <x v="0"/>
  </r>
  <r>
    <n v="51425521"/>
    <x v="1"/>
    <n v="3.8"/>
    <n v="165"/>
    <n v="2"/>
    <s v="I used to play softball "/>
    <s v="Pasta, Croque Madam, chicken "/>
    <x v="0"/>
  </r>
  <r>
    <n v="51425522"/>
    <x v="1"/>
    <n v="3.8"/>
    <n v="128"/>
    <n v="1"/>
    <s v="Ice hockey"/>
    <s v="Steak, salmon, chicken parm"/>
    <x v="0"/>
  </r>
  <r>
    <n v="51425523"/>
    <x v="1"/>
    <n v="3.4"/>
    <n v="200"/>
    <n v="2"/>
    <s v=" None"/>
    <s v="Spaghetti, Grilled Chicken, Pizza "/>
    <x v="1"/>
  </r>
  <r>
    <n v="51425524"/>
    <x v="1"/>
    <n v="3.7"/>
    <n v="160"/>
    <n v="1"/>
    <s v="Volleyball"/>
    <s v="Grilled chicken, Spaghetti, Alfredo "/>
    <x v="0"/>
  </r>
  <r>
    <n v="51425525"/>
    <x v="0"/>
    <n v="2.9"/>
    <n v="170"/>
    <n v="2"/>
    <m/>
    <m/>
    <x v="0"/>
  </r>
  <r>
    <n v="51425526"/>
    <x v="1"/>
    <n v="3.9"/>
    <n v="129"/>
    <n v="2"/>
    <m/>
    <s v="Dinner, Lunch, Dessert "/>
    <x v="0"/>
  </r>
  <r>
    <n v="51425527"/>
    <x v="1"/>
    <n v="3.6"/>
    <n v="170"/>
    <n v="2"/>
    <s v="None"/>
    <s v="Beef Stroganoff, Chicken and Mashed Potatoes, Tacos "/>
    <x v="0"/>
  </r>
  <r>
    <n v="51425528"/>
    <x v="0"/>
    <n v="2.8"/>
    <n v="138"/>
    <n v="1"/>
    <s v="Tennis, Basketball"/>
    <s v="Meat, meat and meat"/>
    <x v="0"/>
  </r>
  <r>
    <n v="51425529"/>
    <x v="0"/>
    <n v="3.3"/>
    <n v="150"/>
    <n v="1"/>
    <s v="Hockey"/>
    <s v="Pasta, Chicken, Pizza"/>
    <x v="1"/>
  </r>
  <r>
    <n v="51425530"/>
    <x v="1"/>
    <n v="3.4"/>
    <n v="170"/>
    <n v="2"/>
    <s v="none"/>
    <s v="Rice and Peas and Chicken, Jerk Chicken and Shrimp"/>
    <x v="0"/>
  </r>
  <r>
    <n v="51425531"/>
    <x v="1"/>
    <n v="3.77"/>
    <n v="113"/>
    <n v="2"/>
    <s v="No, I don't play sport."/>
    <s v="Vietnamese fried rolls, Pho, Some kinds of noodles."/>
    <x v="0"/>
  </r>
  <r>
    <n v="51425532"/>
    <x v="1"/>
    <n v="3.63"/>
    <n v="140"/>
    <n v="2"/>
    <s v="None"/>
    <s v="Chinese tacos or pasta "/>
    <x v="0"/>
  </r>
  <r>
    <n v="51425533"/>
    <x v="0"/>
    <n v="3.2"/>
    <n v="185"/>
    <n v="1"/>
    <s v="Soccer"/>
    <s v="Chicken, Rice, Vegetables"/>
    <x v="0"/>
  </r>
  <r>
    <n v="51425534"/>
    <x v="1"/>
    <n v="3.5"/>
    <n v="156"/>
    <n v="1"/>
    <s v="Softball"/>
    <s v="pasta, fish, steak"/>
    <x v="0"/>
  </r>
  <r>
    <n v="51425535"/>
    <x v="1"/>
    <n v="3"/>
    <n v="180"/>
    <n v="2"/>
    <s v="basketball "/>
    <s v="Fried Rice _x000a_Baked potatoes _x000a_Curry Chicken"/>
    <x v="0"/>
  </r>
  <r>
    <n v="51425536"/>
    <x v="1"/>
    <n v="3.8820000000000001"/>
    <n v="120"/>
    <n v="2"/>
    <s v="none"/>
    <s v="meat, rice, kimchi"/>
    <x v="0"/>
  </r>
  <r>
    <n v="51425537"/>
    <x v="0"/>
    <n v="3"/>
    <n v="135"/>
    <n v="2"/>
    <m/>
    <s v="Pizza, Spaghetti, Baked Ziti"/>
    <x v="1"/>
  </r>
  <r>
    <n v="51425538"/>
    <x v="1"/>
    <n v="3.9"/>
    <n v="135"/>
    <n v="2"/>
    <m/>
    <s v="Vegetables, Meat, and rice."/>
    <x v="0"/>
  </r>
  <r>
    <m/>
    <x v="2"/>
    <m/>
    <m/>
    <m/>
    <m/>
    <m/>
    <x v="0"/>
  </r>
  <r>
    <m/>
    <x v="2"/>
    <m/>
    <m/>
    <m/>
    <m/>
    <s v="จำนวนที่ชอบกิน pizza 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51425414"/>
    <x v="0"/>
    <n v="2.4"/>
    <n v="187"/>
    <x v="0"/>
    <s v="car racing"/>
    <s v="rice, chicken,  soup"/>
  </r>
  <r>
    <n v="51425415"/>
    <x v="1"/>
    <n v="3.6539999999999999"/>
    <n v="155"/>
    <x v="0"/>
    <s v="Basketball "/>
    <s v="Pasta, steak, chicken "/>
  </r>
  <r>
    <n v="51425416"/>
    <x v="1"/>
    <n v="3.4249999999999985"/>
    <n v="140"/>
    <x v="1"/>
    <s v="none"/>
    <s v="chicken and rice with veggies, pasta, some kind of healthy recipe"/>
  </r>
  <r>
    <n v="51425417"/>
    <x v="1"/>
    <n v="3.2"/>
    <n v="240"/>
    <x v="1"/>
    <m/>
    <s v="Grilled chicken _x000a_Stuffed Shells_x000a_Homemade Chili"/>
  </r>
  <r>
    <n v="51425418"/>
    <x v="1"/>
    <n v="3.5"/>
    <n v="190"/>
    <x v="0"/>
    <s v="Softball"/>
    <s v="Chicken Parmesan, Pulled Pork, Spaghetti and meatballs "/>
  </r>
  <r>
    <n v="51425419"/>
    <x v="1"/>
    <n v="2.25"/>
    <n v="190"/>
    <x v="1"/>
    <s v="None."/>
    <s v="Anything they'd want. I'd ask them before hand what they want to eat and it depends on which type of friend is coming."/>
  </r>
  <r>
    <n v="51425420"/>
    <x v="0"/>
    <n v="3.8"/>
    <n v="180"/>
    <x v="0"/>
    <s v="soccer"/>
    <s v="Grilled chicken, steak, pizza"/>
  </r>
  <r>
    <n v="51425421"/>
    <x v="1"/>
    <n v="3.3"/>
    <n v="137"/>
    <x v="1"/>
    <s v="none"/>
    <s v="chicken, steak, pasta "/>
  </r>
  <r>
    <n v="51425422"/>
    <x v="1"/>
    <n v="3.3"/>
    <n v="180"/>
    <x v="1"/>
    <s v="none"/>
    <s v="Pasta, Fish, Steak"/>
  </r>
  <r>
    <n v="51425423"/>
    <x v="1"/>
    <n v="3.3"/>
    <n v="125"/>
    <x v="0"/>
    <s v="field hockey"/>
    <s v="pasta salad and bread"/>
  </r>
  <r>
    <n v="51425424"/>
    <x v="1"/>
    <n v="3.5"/>
    <n v="116"/>
    <x v="0"/>
    <s v="soccer"/>
    <s v="chicken al king, spaghetti, fish"/>
  </r>
  <r>
    <n v="51425425"/>
    <x v="1"/>
    <n v="3.9039999999999999"/>
    <n v="110"/>
    <x v="0"/>
    <s v="Running"/>
    <s v="Chicken parm, Fish, Pasta dishes "/>
  </r>
  <r>
    <n v="51425426"/>
    <x v="0"/>
    <n v="3.4249999999999985"/>
    <n v="140"/>
    <x v="0"/>
    <s v="Soccer and basketball "/>
    <s v="Cereal, pizza, toast "/>
  </r>
  <r>
    <n v="51425427"/>
    <x v="1"/>
    <n v="3.6"/>
    <n v="123"/>
    <x v="0"/>
    <s v="intramural volleyball"/>
    <s v="pasta, chicken, steak"/>
  </r>
  <r>
    <n v="51425428"/>
    <x v="0"/>
    <n v="3.1"/>
    <n v="185"/>
    <x v="0"/>
    <s v="Hockey"/>
    <s v="Pizza, chicken and rice, roast beef."/>
  </r>
  <r>
    <n v="51425429"/>
    <x v="0"/>
    <n v="3.4249999999999985"/>
    <n v="140"/>
    <x v="0"/>
    <s v="Hockey"/>
    <s v="pizza buffalo chicken pasta"/>
  </r>
  <r>
    <n v="51425430"/>
    <x v="1"/>
    <n v="4"/>
    <n v="145"/>
    <x v="1"/>
    <m/>
    <s v="Curry goat, saltfish, jerk chicken "/>
  </r>
  <r>
    <n v="51425431"/>
    <x v="0"/>
    <n v="3.6"/>
    <n v="170"/>
    <x v="0"/>
    <s v="Hockey"/>
    <s v="Grilled chicken or steak with veggies and rice. or some type of pasta and chicken "/>
  </r>
  <r>
    <n v="51425432"/>
    <x v="1"/>
    <n v="3.4"/>
    <n v="135"/>
    <x v="1"/>
    <s v="dancing "/>
    <s v="Spaghetti, Chicken, Steak"/>
  </r>
  <r>
    <n v="51425433"/>
    <x v="0"/>
    <n v="2.2000000000000002"/>
    <n v="165"/>
    <x v="1"/>
    <s v="basketball"/>
    <s v="chicken, manicotti, rice"/>
  </r>
  <r>
    <n v="51425434"/>
    <x v="0"/>
    <n v="3.3"/>
    <n v="175"/>
    <x v="0"/>
    <s v="soccer"/>
    <s v="Chicken, Pasta, Veal"/>
  </r>
  <r>
    <n v="51425435"/>
    <x v="0"/>
    <n v="3.87"/>
    <n v="195"/>
    <x v="0"/>
    <s v="Tennis"/>
    <s v="Meat, wine, chocolate pudding"/>
  </r>
  <r>
    <n v="51425436"/>
    <x v="0"/>
    <n v="3.7"/>
    <n v="185"/>
    <x v="0"/>
    <s v="tennis soccer gym"/>
    <s v="pasta, pizza "/>
  </r>
  <r>
    <n v="51425437"/>
    <x v="0"/>
    <n v="3.7"/>
    <n v="185"/>
    <x v="0"/>
    <s v="Gaelic Football"/>
    <s v="Pizza, Pasta, Poutine"/>
  </r>
  <r>
    <n v="51425438"/>
    <x v="1"/>
    <n v="3.9"/>
    <n v="105"/>
    <x v="1"/>
    <s v="none"/>
    <s v="Pasta, chicken and rice, and soup"/>
  </r>
  <r>
    <n v="51425439"/>
    <x v="1"/>
    <n v="2.8"/>
    <n v="125"/>
    <x v="0"/>
    <s v="Ice hockey"/>
    <s v="Pasta_x000a_Take out"/>
  </r>
  <r>
    <n v="51425440"/>
    <x v="0"/>
    <n v="3.7"/>
    <n v="160"/>
    <x v="0"/>
    <s v="Hockey"/>
    <s v="Chicken parm "/>
  </r>
  <r>
    <n v="51425441"/>
    <x v="0"/>
    <n v="3"/>
    <n v="175"/>
    <x v="0"/>
    <s v="Lacrosse "/>
    <s v="Steak, lobster, chicken "/>
  </r>
  <r>
    <n v="51425442"/>
    <x v="0"/>
    <n v="3.2"/>
    <n v="180"/>
    <x v="1"/>
    <m/>
    <s v="Garlic noodles and steak, Parmesan chicken and pasta, Tacos and pasta"/>
  </r>
  <r>
    <n v="51425443"/>
    <x v="0"/>
    <n v="3.5"/>
    <n v="167"/>
    <x v="1"/>
    <m/>
    <s v="Tomato soup, Steak, crab"/>
  </r>
  <r>
    <n v="51425444"/>
    <x v="1"/>
    <n v="4"/>
    <n v="115"/>
    <x v="0"/>
    <s v="snowboarding"/>
    <s v="pasta, chicken with potatoes, pizza "/>
  </r>
  <r>
    <n v="51425445"/>
    <x v="0"/>
    <n v="4"/>
    <n v="205"/>
    <x v="1"/>
    <s v="none organized"/>
    <s v="Chicken, Steak, Pasta"/>
  </r>
  <r>
    <n v="51425446"/>
    <x v="0"/>
    <n v="3.4249999999999985"/>
    <n v="140"/>
    <x v="0"/>
    <s v="soccer"/>
    <s v="Pasta,Sushi,Steak"/>
  </r>
  <r>
    <n v="51425447"/>
    <x v="1"/>
    <n v="2.8"/>
    <n v="128"/>
    <x v="1"/>
    <m/>
    <s v="Chicken Parmesan, pasta,  "/>
  </r>
  <r>
    <n v="51425448"/>
    <x v="1"/>
    <n v="3.65"/>
    <n v="150"/>
    <x v="0"/>
    <s v="Softball"/>
    <s v="pasta, lasagna, chicken "/>
  </r>
  <r>
    <n v="51425449"/>
    <x v="1"/>
    <n v="3"/>
    <n v="150"/>
    <x v="0"/>
    <s v="Lacrosse"/>
    <s v="Some kind of pasta, a chicken dish, some kind of salad"/>
  </r>
  <r>
    <n v="51425450"/>
    <x v="1"/>
    <n v="3.7"/>
    <n v="150"/>
    <x v="0"/>
    <s v="Softball "/>
    <s v="spaghetti or pasta, shrimp fried rice, chicken "/>
  </r>
  <r>
    <n v="51425451"/>
    <x v="1"/>
    <n v="3.4"/>
    <n v="170"/>
    <x v="0"/>
    <s v="Dancing"/>
    <s v="Pasta, Pizza, Chicken "/>
  </r>
  <r>
    <n v="51425452"/>
    <x v="1"/>
    <n v="3.89"/>
    <n v="150"/>
    <x v="0"/>
    <s v="Lacrosse"/>
    <s v="Chicken Parmesan, Orange Chicken, Tacos"/>
  </r>
  <r>
    <n v="51425453"/>
    <x v="0"/>
    <n v="3"/>
    <n v="175"/>
    <x v="0"/>
    <s v="Hockey"/>
    <s v="Steak and potatoes, burgers and fries, bacon and eggs "/>
  </r>
  <r>
    <n v="51425454"/>
    <x v="0"/>
    <n v="3.4"/>
    <n v="140"/>
    <x v="0"/>
    <s v="wrestling "/>
    <s v="Pizza, Japanize Hibachi, Moes   "/>
  </r>
  <r>
    <n v="51425455"/>
    <x v="1"/>
    <n v="2.9"/>
    <n v="120"/>
    <x v="1"/>
    <m/>
    <s v="Chicken, Pasta, Salad"/>
  </r>
  <r>
    <n v="51425456"/>
    <x v="1"/>
    <n v="3.6"/>
    <n v="135"/>
    <x v="1"/>
    <m/>
    <s v="Pancakes, Pasta, Grilled Cheese and Soup"/>
  </r>
  <r>
    <n v="51425457"/>
    <x v="1"/>
    <n v="3.5"/>
    <n v="100"/>
    <x v="1"/>
    <s v="no particular engagement "/>
    <s v="pasta, soup, steak  "/>
  </r>
  <r>
    <n v="51425458"/>
    <x v="1"/>
    <n v="3.2"/>
    <n v="170"/>
    <x v="0"/>
    <s v="Volleyball"/>
    <s v="Steak, asparagus and potatoes, homemade chicken alfredo, Mexican cuisine"/>
  </r>
  <r>
    <n v="51425459"/>
    <x v="1"/>
    <n v="3.605"/>
    <n v="113"/>
    <x v="1"/>
    <s v="none"/>
    <s v="Tacos, spaghetti, grilled cheese"/>
  </r>
  <r>
    <n v="51425460"/>
    <x v="0"/>
    <n v="3.8"/>
    <n v="168"/>
    <x v="0"/>
    <s v="soccer "/>
    <s v="Spaghetti, steak, burgers "/>
  </r>
  <r>
    <n v="51425461"/>
    <x v="0"/>
    <n v="2.8"/>
    <n v="145"/>
    <x v="0"/>
    <s v="wrestling &amp; rowing"/>
    <s v="lasagna,  hamburgers w/ corn, steak  "/>
  </r>
  <r>
    <n v="51425462"/>
    <x v="0"/>
    <n v="3.5"/>
    <n v="155"/>
    <x v="0"/>
    <s v="Wrestling"/>
    <s v="Steak, Chicken, Tacos"/>
  </r>
  <r>
    <n v="51425463"/>
    <x v="0"/>
    <n v="3.83"/>
    <n v="150"/>
    <x v="1"/>
    <s v="none"/>
    <s v="pizza, pasta, burgers"/>
  </r>
  <r>
    <n v="51425464"/>
    <x v="0"/>
    <n v="3.6"/>
    <n v="169"/>
    <x v="1"/>
    <m/>
    <s v="Pizza, salad"/>
  </r>
  <r>
    <n v="51425465"/>
    <x v="0"/>
    <n v="3.3"/>
    <n v="185"/>
    <x v="0"/>
    <s v="Hockey"/>
    <s v="Steak, Chicken, Pasta "/>
  </r>
  <r>
    <n v="51425466"/>
    <x v="0"/>
    <n v="3.3"/>
    <n v="200"/>
    <x v="0"/>
    <s v="Lacrosse "/>
    <s v="Chicken Parm"/>
  </r>
  <r>
    <n v="51425467"/>
    <x v="0"/>
    <n v="3.4249999999999985"/>
    <n v="140"/>
    <x v="1"/>
    <m/>
    <s v="Pizza, Steak, Spaghetti"/>
  </r>
  <r>
    <n v="51425468"/>
    <x v="0"/>
    <n v="3.5"/>
    <n v="165"/>
    <x v="0"/>
    <s v="Hockey"/>
    <s v="Chicken, Steak, Pasta"/>
  </r>
  <r>
    <n v="51425469"/>
    <x v="1"/>
    <n v="3.35"/>
    <n v="192"/>
    <x v="0"/>
    <s v="Softball"/>
    <s v="mac n cheese, steak, potatos"/>
  </r>
  <r>
    <n v="51425470"/>
    <x v="0"/>
    <n v="3.8"/>
    <n v="175"/>
    <x v="0"/>
    <s v="Hockey"/>
    <s v="Chicken, Beef, Steak"/>
  </r>
  <r>
    <n v="51425471"/>
    <x v="1"/>
    <n v="2.8"/>
    <n v="140"/>
    <x v="0"/>
    <s v="Softball"/>
    <s v="chicken, pizza, stuffed shells"/>
  </r>
  <r>
    <n v="51425472"/>
    <x v="1"/>
    <n v="3.5"/>
    <n v="155"/>
    <x v="0"/>
    <s v="Skiing"/>
    <s v="steak, noodles, edemame"/>
  </r>
  <r>
    <n v="51425473"/>
    <x v="1"/>
    <n v="3.7"/>
    <n v="155"/>
    <x v="0"/>
    <s v="skiing "/>
    <s v="Steak and veggies. Chicken and rice. Stirfry. "/>
  </r>
  <r>
    <n v="51425474"/>
    <x v="1"/>
    <n v="3.6"/>
    <n v="135"/>
    <x v="0"/>
    <s v="Water polo and running "/>
    <s v="Lasagna, steak, chili "/>
  </r>
  <r>
    <n v="51425475"/>
    <x v="1"/>
    <n v="3.4249999999999985"/>
    <n v="140"/>
    <x v="1"/>
    <m/>
    <s v="I would say &quot;lets go out&quot;"/>
  </r>
  <r>
    <n v="51425476"/>
    <x v="0"/>
    <n v="3.9"/>
    <n v="210"/>
    <x v="0"/>
    <s v="Ice Hockey"/>
    <s v="pasta, chicken, vegetables"/>
  </r>
  <r>
    <n v="51425477"/>
    <x v="1"/>
    <n v="2.6"/>
    <n v="180"/>
    <x v="0"/>
    <s v="rowing "/>
    <s v="chicken and pasta, homemade pizza, lasagna "/>
  </r>
  <r>
    <n v="51425478"/>
    <x v="1"/>
    <n v="3.5"/>
    <n v="140"/>
    <x v="0"/>
    <s v="Volleyball"/>
    <s v="1. pasta 2. spaghetti 3. chicken and rice "/>
  </r>
  <r>
    <n v="51425479"/>
    <x v="1"/>
    <n v="3.2"/>
    <n v="112"/>
    <x v="1"/>
    <s v="None"/>
    <s v="Lasagna, Steak, Pasta "/>
  </r>
  <r>
    <n v="51425480"/>
    <x v="1"/>
    <n v="3"/>
    <n v="125"/>
    <x v="0"/>
    <s v="tennis  "/>
    <s v="mac and cheese, pizza, chicken "/>
  </r>
  <r>
    <n v="51425481"/>
    <x v="1"/>
    <n v="3.6"/>
    <n v="144"/>
    <x v="0"/>
    <s v="Recreational Basketball, Equestrian Team"/>
    <s v="Lasagna, Pizza, Pasta "/>
  </r>
  <r>
    <n v="51425482"/>
    <x v="1"/>
    <n v="3.2"/>
    <n v="145"/>
    <x v="0"/>
    <s v="soccer"/>
    <s v="pasta, chicken parm, tacos "/>
  </r>
  <r>
    <n v="51425483"/>
    <x v="1"/>
    <n v="3.67"/>
    <n v="130"/>
    <x v="1"/>
    <s v="None"/>
    <s v="Steak, pasta, burgers"/>
  </r>
  <r>
    <n v="51425484"/>
    <x v="1"/>
    <n v="3.73"/>
    <n v="140"/>
    <x v="0"/>
    <s v="Rec Volleyball"/>
    <s v="Pizza, Italian, anything chicken related"/>
  </r>
  <r>
    <n v="51425485"/>
    <x v="1"/>
    <n v="4"/>
    <n v="140"/>
    <x v="0"/>
    <s v="Softball"/>
    <s v="Spaghetti, steak, or chicken"/>
  </r>
  <r>
    <n v="51425486"/>
    <x v="0"/>
    <n v="3.1"/>
    <n v="140"/>
    <x v="1"/>
    <m/>
    <s v="Pasta, Steak, Chicken"/>
  </r>
  <r>
    <n v="51425487"/>
    <x v="0"/>
    <n v="3.79"/>
    <n v="200"/>
    <x v="0"/>
    <s v="baseball"/>
    <s v="chipotle, chick fil a, chicken and rice"/>
  </r>
  <r>
    <n v="51425488"/>
    <x v="0"/>
    <n v="3.4249999999999985"/>
    <n v="140"/>
    <x v="1"/>
    <m/>
    <s v="rice and Chicken, sea food"/>
  </r>
  <r>
    <n v="51425489"/>
    <x v="1"/>
    <n v="3"/>
    <n v="120"/>
    <x v="1"/>
    <s v="I danced in high school"/>
    <s v="Chicken, Spaghetti, Hamburgers"/>
  </r>
  <r>
    <n v="51425490"/>
    <x v="1"/>
    <n v="3.7"/>
    <n v="150"/>
    <x v="0"/>
    <s v="horse back riding"/>
    <s v="chicken, steak, pizza"/>
  </r>
  <r>
    <n v="51425491"/>
    <x v="0"/>
    <n v="3.1"/>
    <n v="200"/>
    <x v="0"/>
    <s v="Basketball "/>
    <s v="Steak, Pizza, Haddock "/>
  </r>
  <r>
    <n v="51425492"/>
    <x v="1"/>
    <n v="3"/>
    <n v="135"/>
    <x v="0"/>
    <s v="competitive skiing"/>
    <s v="mexican chicken, hibachi chicken and rice, steak"/>
  </r>
  <r>
    <n v="51425493"/>
    <x v="0"/>
    <n v="3.9"/>
    <n v="145"/>
    <x v="0"/>
    <s v="Rowing, Running, and Cycling"/>
    <s v="Chicken and vegetables, Roast Beef, pasta"/>
  </r>
  <r>
    <n v="51425494"/>
    <x v="1"/>
    <n v="3.4"/>
    <n v="130"/>
    <x v="1"/>
    <m/>
    <s v="Salad, pasta, and ice cream"/>
  </r>
  <r>
    <n v="51425495"/>
    <x v="1"/>
    <n v="3.5"/>
    <n v="190"/>
    <x v="0"/>
    <s v="softball and basketball"/>
    <s v="steak, mashed potatoes, vegetables "/>
  </r>
  <r>
    <n v="51425496"/>
    <x v="1"/>
    <n v="3.7"/>
    <n v="170"/>
    <x v="0"/>
    <s v="wrestling"/>
    <s v="pizza, tacos, pasta"/>
  </r>
  <r>
    <n v="51425497"/>
    <x v="1"/>
    <n v="3.7"/>
    <n v="127"/>
    <x v="0"/>
    <s v="Marching Band"/>
    <s v="Spaghetti con Chorizo, Carne Asada, Salmon"/>
  </r>
  <r>
    <n v="51425498"/>
    <x v="1"/>
    <n v="3.83"/>
    <n v="167"/>
    <x v="0"/>
    <s v="Collegiate Water Polo"/>
    <s v="Stuffed chicken breasts, spagetti carbonara, breakfast for dinner "/>
  </r>
  <r>
    <n v="51425499"/>
    <x v="1"/>
    <n v="2.6"/>
    <n v="140"/>
    <x v="1"/>
    <s v="None right now"/>
    <s v="Pasta, breakfast for dinner, pizza"/>
  </r>
  <r>
    <n v="51425500"/>
    <x v="1"/>
    <n v="3"/>
    <n v="190"/>
    <x v="0"/>
    <s v="volleyball, lacrosse"/>
    <s v="Pizza, Chicken and rice and pasta"/>
  </r>
  <r>
    <n v="51425501"/>
    <x v="0"/>
    <n v="3.2"/>
    <n v="155"/>
    <x v="0"/>
    <s v="field hockey"/>
    <s v="Pasta, pizza, and chicken"/>
  </r>
  <r>
    <n v="51425502"/>
    <x v="0"/>
    <n v="3.5"/>
    <n v="175"/>
    <x v="1"/>
    <m/>
    <s v="burritos, pasta, chicken"/>
  </r>
  <r>
    <n v="51425503"/>
    <x v="1"/>
    <n v="3.2"/>
    <n v="129"/>
    <x v="1"/>
    <s v="none "/>
    <s v="Rice with vegetables, chicken with pasta, salad"/>
  </r>
  <r>
    <n v="51425504"/>
    <x v="0"/>
    <n v="3.4249999999999985"/>
    <n v="140"/>
    <x v="0"/>
    <s v="Fotball"/>
    <s v="any Chinese food, pasta, burgers"/>
  </r>
  <r>
    <n v="51425505"/>
    <x v="1"/>
    <n v="3.8"/>
    <n v="135"/>
    <x v="1"/>
    <s v="crew"/>
    <s v="Pasta, chicken, pizza "/>
  </r>
  <r>
    <n v="51425506"/>
    <x v="0"/>
    <n v="3.3"/>
    <n v="190"/>
    <x v="0"/>
    <s v="Football, Basketball, Volleyball, Golf"/>
    <s v="Chicken, Pork Chops, Steak"/>
  </r>
  <r>
    <n v="51425507"/>
    <x v="0"/>
    <n v="3.2"/>
    <n v="165"/>
    <x v="1"/>
    <m/>
    <s v="Salmon, hamburger surprise, Italian potato soup"/>
  </r>
  <r>
    <n v="51425508"/>
    <x v="0"/>
    <n v="3.75"/>
    <n v="175"/>
    <x v="0"/>
    <s v="hockey, soccer, golf"/>
    <s v="salmon, steak, spaghetti squash"/>
  </r>
  <r>
    <n v="51425509"/>
    <x v="0"/>
    <n v="3.5"/>
    <n v="184"/>
    <x v="0"/>
    <s v="Wrestling"/>
    <s v="Pasta, fish, steak"/>
  </r>
  <r>
    <n v="51425510"/>
    <x v="0"/>
    <n v="3.92"/>
    <n v="210"/>
    <x v="1"/>
    <s v="Soccer"/>
    <s v="Pizza, chicken, pasta"/>
  </r>
  <r>
    <n v="51425511"/>
    <x v="1"/>
    <n v="3.9"/>
    <n v="155"/>
    <x v="0"/>
    <s v="Running "/>
    <s v="Chicken Parm, Baked Ziti, Shrimp Alfredo "/>
  </r>
  <r>
    <n v="51425512"/>
    <x v="0"/>
    <n v="3.9"/>
    <n v="185"/>
    <x v="0"/>
    <s v="Tennis"/>
    <s v="Chicken parmigiana, pasta, wedding soup"/>
  </r>
  <r>
    <n v="51425513"/>
    <x v="1"/>
    <n v="3.2"/>
    <n v="165"/>
    <x v="0"/>
    <s v="softball"/>
    <s v="chicken alfredo, chicken parmesan, spaghetti"/>
  </r>
  <r>
    <n v="51425514"/>
    <x v="1"/>
    <n v="3.5"/>
    <n v="125"/>
    <x v="0"/>
    <s v="Volleyball, Track"/>
    <s v="spaghetti, steak, lasagna "/>
  </r>
  <r>
    <n v="51425515"/>
    <x v="1"/>
    <n v="3.4"/>
    <n v="160"/>
    <x v="1"/>
    <m/>
    <m/>
  </r>
  <r>
    <n v="51425516"/>
    <x v="1"/>
    <n v="3.4249999999999985"/>
    <n v="140"/>
    <x v="1"/>
    <m/>
    <m/>
  </r>
  <r>
    <n v="51425517"/>
    <x v="1"/>
    <n v="3.7"/>
    <n v="130"/>
    <x v="1"/>
    <s v="When I can, rarely though play pool, darts, and basketball."/>
    <s v="Spaghetti and pasta, seasoned salmon with steamed or boiled broccoli, or soup with ritz crackers if I was busy that day."/>
  </r>
  <r>
    <n v="51425518"/>
    <x v="1"/>
    <n v="3.4249999999999985"/>
    <n v="140"/>
    <x v="1"/>
    <s v="None at the moment"/>
    <s v="Pasta, Burgers and Fries, Chicken Marsala"/>
  </r>
  <r>
    <n v="51425519"/>
    <x v="1"/>
    <n v="3"/>
    <n v="125"/>
    <x v="0"/>
    <s v="volleyball"/>
    <s v="Chicken rice and asparagus, pizza, something easy in the crockpot"/>
  </r>
  <r>
    <n v="51425520"/>
    <x v="1"/>
    <n v="3"/>
    <n v="130"/>
    <x v="1"/>
    <s v="None"/>
    <s v="Marinated nuts, prawn crackers, drink of their choice, mixed veggie crackers_x000a_Rice, chicken curry, lentil, pickle, potato kebab_x000a_Lemon Meringue Pie"/>
  </r>
  <r>
    <n v="51425521"/>
    <x v="1"/>
    <n v="3.8"/>
    <n v="165"/>
    <x v="1"/>
    <s v="I used to play softball "/>
    <s v="Pasta, Croque Madam, chicken "/>
  </r>
  <r>
    <n v="51425522"/>
    <x v="1"/>
    <n v="3.8"/>
    <n v="128"/>
    <x v="0"/>
    <s v="Ice hockey"/>
    <s v="Steak, salmon, chicken parm"/>
  </r>
  <r>
    <n v="51425523"/>
    <x v="1"/>
    <n v="3.4"/>
    <n v="200"/>
    <x v="1"/>
    <s v=" None"/>
    <s v="Spaghetti, Grilled Chicken, Pizza "/>
  </r>
  <r>
    <n v="51425524"/>
    <x v="1"/>
    <n v="3.7"/>
    <n v="160"/>
    <x v="0"/>
    <s v="Volleyball"/>
    <s v="Grilled chicken, Spaghetti, Alfredo "/>
  </r>
  <r>
    <n v="51425525"/>
    <x v="0"/>
    <n v="2.9"/>
    <n v="170"/>
    <x v="1"/>
    <m/>
    <m/>
  </r>
  <r>
    <n v="51425526"/>
    <x v="1"/>
    <n v="3.9"/>
    <n v="129"/>
    <x v="1"/>
    <m/>
    <s v="Dinner, Lunch, Dessert "/>
  </r>
  <r>
    <n v="51425527"/>
    <x v="1"/>
    <n v="3.6"/>
    <n v="170"/>
    <x v="1"/>
    <s v="None"/>
    <s v="Beef Stroganoff, Chicken and Mashed Potatoes, Tacos "/>
  </r>
  <r>
    <n v="51425528"/>
    <x v="0"/>
    <n v="2.8"/>
    <n v="138"/>
    <x v="0"/>
    <s v="Tennis, Basketball"/>
    <s v="Meat, meat and meat"/>
  </r>
  <r>
    <n v="51425529"/>
    <x v="0"/>
    <n v="3.3"/>
    <n v="150"/>
    <x v="0"/>
    <s v="Hockey"/>
    <s v="Pasta, Chicken, Pizza"/>
  </r>
  <r>
    <n v="51425530"/>
    <x v="1"/>
    <n v="3.4"/>
    <n v="170"/>
    <x v="1"/>
    <s v="none"/>
    <s v="Rice and Peas and Chicken, Jerk Chicken and Shrimp"/>
  </r>
  <r>
    <n v="51425531"/>
    <x v="1"/>
    <n v="3.77"/>
    <n v="113"/>
    <x v="1"/>
    <s v="No, I don't play sport."/>
    <s v="Vietnamese fried rolls, Pho, Some kinds of noodles."/>
  </r>
  <r>
    <n v="51425532"/>
    <x v="1"/>
    <n v="3.63"/>
    <n v="140"/>
    <x v="1"/>
    <s v="None"/>
    <s v="Chinese tacos or pasta "/>
  </r>
  <r>
    <n v="51425533"/>
    <x v="0"/>
    <n v="3.2"/>
    <n v="185"/>
    <x v="0"/>
    <s v="Soccer"/>
    <s v="Chicken, Rice, Vegetables"/>
  </r>
  <r>
    <n v="51425534"/>
    <x v="1"/>
    <n v="3.5"/>
    <n v="156"/>
    <x v="0"/>
    <s v="Softball"/>
    <s v="pasta, fish, steak"/>
  </r>
  <r>
    <n v="51425535"/>
    <x v="1"/>
    <n v="3"/>
    <n v="180"/>
    <x v="1"/>
    <s v="basketball "/>
    <s v="Fried Rice _x000a_Baked potatoes _x000a_Curry Chicken"/>
  </r>
  <r>
    <n v="51425536"/>
    <x v="1"/>
    <n v="3.8820000000000001"/>
    <n v="120"/>
    <x v="1"/>
    <s v="none"/>
    <s v="meat, rice, kimchi"/>
  </r>
  <r>
    <n v="51425537"/>
    <x v="0"/>
    <n v="3"/>
    <n v="135"/>
    <x v="1"/>
    <m/>
    <s v="Pizza, Spaghetti, Baked Ziti"/>
  </r>
  <r>
    <n v="51425538"/>
    <x v="1"/>
    <n v="3.9"/>
    <n v="135"/>
    <x v="1"/>
    <m/>
    <s v="Vegetables, Meat, and rice.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51425414"/>
    <x v="0"/>
    <x v="0"/>
    <n v="187"/>
  </r>
  <r>
    <n v="51425415"/>
    <x v="1"/>
    <x v="1"/>
    <n v="155"/>
  </r>
  <r>
    <n v="51425417"/>
    <x v="2"/>
    <x v="1"/>
    <n v="240"/>
  </r>
  <r>
    <n v="51425418"/>
    <x v="3"/>
    <x v="1"/>
    <n v="190"/>
  </r>
  <r>
    <n v="51425419"/>
    <x v="4"/>
    <x v="1"/>
    <n v="190"/>
  </r>
  <r>
    <n v="51425420"/>
    <x v="5"/>
    <x v="0"/>
    <n v="180"/>
  </r>
  <r>
    <n v="51425421"/>
    <x v="6"/>
    <x v="1"/>
    <n v="137"/>
  </r>
  <r>
    <n v="51425422"/>
    <x v="6"/>
    <x v="1"/>
    <n v="180"/>
  </r>
  <r>
    <n v="51425423"/>
    <x v="6"/>
    <x v="1"/>
    <n v="125"/>
  </r>
  <r>
    <n v="51425424"/>
    <x v="3"/>
    <x v="1"/>
    <n v="116"/>
  </r>
  <r>
    <n v="51425425"/>
    <x v="7"/>
    <x v="1"/>
    <n v="110"/>
  </r>
  <r>
    <n v="51425427"/>
    <x v="8"/>
    <x v="1"/>
    <n v="123"/>
  </r>
  <r>
    <n v="51425428"/>
    <x v="9"/>
    <x v="0"/>
    <n v="185"/>
  </r>
  <r>
    <n v="51425430"/>
    <x v="10"/>
    <x v="1"/>
    <n v="145"/>
  </r>
  <r>
    <n v="51425431"/>
    <x v="8"/>
    <x v="0"/>
    <n v="170"/>
  </r>
  <r>
    <n v="51425432"/>
    <x v="11"/>
    <x v="1"/>
    <n v="135"/>
  </r>
  <r>
    <n v="51425433"/>
    <x v="12"/>
    <x v="0"/>
    <n v="165"/>
  </r>
  <r>
    <n v="51425434"/>
    <x v="6"/>
    <x v="0"/>
    <n v="175"/>
  </r>
  <r>
    <n v="51425435"/>
    <x v="13"/>
    <x v="0"/>
    <n v="195"/>
  </r>
  <r>
    <n v="51425436"/>
    <x v="14"/>
    <x v="0"/>
    <n v="185"/>
  </r>
  <r>
    <n v="51425437"/>
    <x v="14"/>
    <x v="0"/>
    <n v="185"/>
  </r>
  <r>
    <n v="51425438"/>
    <x v="15"/>
    <x v="1"/>
    <n v="105"/>
  </r>
  <r>
    <n v="51425439"/>
    <x v="16"/>
    <x v="1"/>
    <n v="125"/>
  </r>
  <r>
    <n v="51425440"/>
    <x v="14"/>
    <x v="0"/>
    <n v="160"/>
  </r>
  <r>
    <n v="51425441"/>
    <x v="17"/>
    <x v="0"/>
    <n v="175"/>
  </r>
  <r>
    <n v="51425442"/>
    <x v="2"/>
    <x v="0"/>
    <n v="180"/>
  </r>
  <r>
    <n v="51425443"/>
    <x v="3"/>
    <x v="0"/>
    <n v="167"/>
  </r>
  <r>
    <n v="51425444"/>
    <x v="10"/>
    <x v="1"/>
    <n v="115"/>
  </r>
  <r>
    <n v="51425445"/>
    <x v="10"/>
    <x v="0"/>
    <n v="205"/>
  </r>
  <r>
    <n v="51425447"/>
    <x v="16"/>
    <x v="1"/>
    <n v="128"/>
  </r>
  <r>
    <n v="51425448"/>
    <x v="18"/>
    <x v="1"/>
    <n v="150"/>
  </r>
  <r>
    <n v="51425449"/>
    <x v="17"/>
    <x v="1"/>
    <n v="150"/>
  </r>
  <r>
    <n v="51425450"/>
    <x v="14"/>
    <x v="1"/>
    <n v="150"/>
  </r>
  <r>
    <n v="51425451"/>
    <x v="11"/>
    <x v="1"/>
    <n v="170"/>
  </r>
  <r>
    <n v="51425452"/>
    <x v="19"/>
    <x v="1"/>
    <n v="150"/>
  </r>
  <r>
    <n v="51425453"/>
    <x v="17"/>
    <x v="0"/>
    <n v="175"/>
  </r>
  <r>
    <n v="51425454"/>
    <x v="11"/>
    <x v="0"/>
    <n v="140"/>
  </r>
  <r>
    <n v="51425455"/>
    <x v="20"/>
    <x v="1"/>
    <n v="120"/>
  </r>
  <r>
    <n v="51425456"/>
    <x v="8"/>
    <x v="1"/>
    <n v="135"/>
  </r>
  <r>
    <n v="51425457"/>
    <x v="3"/>
    <x v="1"/>
    <n v="100"/>
  </r>
  <r>
    <n v="51425458"/>
    <x v="2"/>
    <x v="1"/>
    <n v="170"/>
  </r>
  <r>
    <n v="51425459"/>
    <x v="21"/>
    <x v="1"/>
    <n v="113"/>
  </r>
  <r>
    <n v="51425460"/>
    <x v="5"/>
    <x v="0"/>
    <n v="168"/>
  </r>
  <r>
    <n v="51425461"/>
    <x v="16"/>
    <x v="0"/>
    <n v="145"/>
  </r>
  <r>
    <n v="51425462"/>
    <x v="3"/>
    <x v="0"/>
    <n v="155"/>
  </r>
  <r>
    <n v="51425463"/>
    <x v="22"/>
    <x v="0"/>
    <n v="150"/>
  </r>
  <r>
    <n v="51425464"/>
    <x v="8"/>
    <x v="0"/>
    <n v="169"/>
  </r>
  <r>
    <n v="51425465"/>
    <x v="6"/>
    <x v="0"/>
    <n v="185"/>
  </r>
  <r>
    <n v="51425466"/>
    <x v="6"/>
    <x v="0"/>
    <n v="200"/>
  </r>
  <r>
    <n v="51425468"/>
    <x v="3"/>
    <x v="0"/>
    <n v="165"/>
  </r>
  <r>
    <n v="51425469"/>
    <x v="23"/>
    <x v="1"/>
    <n v="192"/>
  </r>
  <r>
    <n v="51425470"/>
    <x v="5"/>
    <x v="0"/>
    <n v="175"/>
  </r>
  <r>
    <n v="51425471"/>
    <x v="16"/>
    <x v="1"/>
    <n v="140"/>
  </r>
  <r>
    <n v="51425472"/>
    <x v="3"/>
    <x v="1"/>
    <n v="155"/>
  </r>
  <r>
    <n v="51425473"/>
    <x v="14"/>
    <x v="1"/>
    <n v="155"/>
  </r>
  <r>
    <n v="51425474"/>
    <x v="8"/>
    <x v="1"/>
    <n v="135"/>
  </r>
  <r>
    <n v="51425476"/>
    <x v="15"/>
    <x v="0"/>
    <n v="210"/>
  </r>
  <r>
    <n v="51425477"/>
    <x v="24"/>
    <x v="1"/>
    <n v="180"/>
  </r>
  <r>
    <n v="51425478"/>
    <x v="3"/>
    <x v="1"/>
    <n v="140"/>
  </r>
  <r>
    <n v="51425479"/>
    <x v="2"/>
    <x v="1"/>
    <n v="112"/>
  </r>
  <r>
    <n v="51425480"/>
    <x v="17"/>
    <x v="1"/>
    <n v="125"/>
  </r>
  <r>
    <n v="51425481"/>
    <x v="8"/>
    <x v="1"/>
    <n v="144"/>
  </r>
  <r>
    <n v="51425482"/>
    <x v="2"/>
    <x v="1"/>
    <n v="145"/>
  </r>
  <r>
    <n v="51425483"/>
    <x v="25"/>
    <x v="1"/>
    <n v="130"/>
  </r>
  <r>
    <n v="51425484"/>
    <x v="26"/>
    <x v="1"/>
    <n v="140"/>
  </r>
  <r>
    <n v="51425485"/>
    <x v="10"/>
    <x v="1"/>
    <n v="140"/>
  </r>
  <r>
    <n v="51425486"/>
    <x v="9"/>
    <x v="0"/>
    <n v="140"/>
  </r>
  <r>
    <n v="51425487"/>
    <x v="27"/>
    <x v="0"/>
    <n v="200"/>
  </r>
  <r>
    <n v="51425489"/>
    <x v="17"/>
    <x v="1"/>
    <n v="120"/>
  </r>
  <r>
    <n v="51425490"/>
    <x v="14"/>
    <x v="1"/>
    <n v="150"/>
  </r>
  <r>
    <n v="51425491"/>
    <x v="9"/>
    <x v="0"/>
    <n v="200"/>
  </r>
  <r>
    <n v="51425492"/>
    <x v="17"/>
    <x v="1"/>
    <n v="135"/>
  </r>
  <r>
    <n v="51425493"/>
    <x v="15"/>
    <x v="0"/>
    <n v="145"/>
  </r>
  <r>
    <n v="51425494"/>
    <x v="11"/>
    <x v="1"/>
    <n v="130"/>
  </r>
  <r>
    <n v="51425495"/>
    <x v="3"/>
    <x v="1"/>
    <n v="190"/>
  </r>
  <r>
    <n v="51425496"/>
    <x v="14"/>
    <x v="1"/>
    <n v="170"/>
  </r>
  <r>
    <n v="51425497"/>
    <x v="14"/>
    <x v="1"/>
    <n v="127"/>
  </r>
  <r>
    <n v="51425498"/>
    <x v="22"/>
    <x v="1"/>
    <n v="167"/>
  </r>
  <r>
    <n v="51425499"/>
    <x v="24"/>
    <x v="1"/>
    <n v="140"/>
  </r>
  <r>
    <n v="51425500"/>
    <x v="17"/>
    <x v="1"/>
    <n v="190"/>
  </r>
  <r>
    <n v="51425501"/>
    <x v="2"/>
    <x v="0"/>
    <n v="155"/>
  </r>
  <r>
    <n v="51425502"/>
    <x v="3"/>
    <x v="0"/>
    <n v="175"/>
  </r>
  <r>
    <n v="51425503"/>
    <x v="2"/>
    <x v="1"/>
    <n v="129"/>
  </r>
  <r>
    <n v="51425505"/>
    <x v="5"/>
    <x v="1"/>
    <n v="135"/>
  </r>
  <r>
    <n v="51425506"/>
    <x v="6"/>
    <x v="0"/>
    <n v="190"/>
  </r>
  <r>
    <n v="51425507"/>
    <x v="2"/>
    <x v="0"/>
    <n v="165"/>
  </r>
  <r>
    <n v="51425508"/>
    <x v="28"/>
    <x v="0"/>
    <n v="175"/>
  </r>
  <r>
    <n v="51425509"/>
    <x v="3"/>
    <x v="0"/>
    <n v="184"/>
  </r>
  <r>
    <n v="51425510"/>
    <x v="29"/>
    <x v="0"/>
    <n v="210"/>
  </r>
  <r>
    <n v="51425511"/>
    <x v="15"/>
    <x v="1"/>
    <n v="155"/>
  </r>
  <r>
    <n v="51425512"/>
    <x v="15"/>
    <x v="0"/>
    <n v="185"/>
  </r>
  <r>
    <n v="51425513"/>
    <x v="2"/>
    <x v="1"/>
    <n v="165"/>
  </r>
  <r>
    <n v="51425514"/>
    <x v="3"/>
    <x v="1"/>
    <n v="125"/>
  </r>
  <r>
    <n v="51425515"/>
    <x v="11"/>
    <x v="1"/>
    <n v="160"/>
  </r>
  <r>
    <n v="51425517"/>
    <x v="14"/>
    <x v="1"/>
    <n v="130"/>
  </r>
  <r>
    <n v="51425519"/>
    <x v="17"/>
    <x v="1"/>
    <n v="125"/>
  </r>
  <r>
    <n v="51425520"/>
    <x v="17"/>
    <x v="1"/>
    <n v="130"/>
  </r>
  <r>
    <n v="51425521"/>
    <x v="5"/>
    <x v="1"/>
    <n v="165"/>
  </r>
  <r>
    <n v="51425522"/>
    <x v="5"/>
    <x v="1"/>
    <n v="128"/>
  </r>
  <r>
    <n v="51425523"/>
    <x v="11"/>
    <x v="1"/>
    <n v="200"/>
  </r>
  <r>
    <n v="51425524"/>
    <x v="14"/>
    <x v="1"/>
    <n v="160"/>
  </r>
  <r>
    <n v="51425525"/>
    <x v="20"/>
    <x v="0"/>
    <n v="170"/>
  </r>
  <r>
    <n v="51425526"/>
    <x v="15"/>
    <x v="1"/>
    <n v="129"/>
  </r>
  <r>
    <n v="51425527"/>
    <x v="8"/>
    <x v="1"/>
    <n v="170"/>
  </r>
  <r>
    <n v="51425528"/>
    <x v="16"/>
    <x v="0"/>
    <n v="138"/>
  </r>
  <r>
    <n v="51425529"/>
    <x v="6"/>
    <x v="0"/>
    <n v="150"/>
  </r>
  <r>
    <n v="51425530"/>
    <x v="11"/>
    <x v="1"/>
    <n v="170"/>
  </r>
  <r>
    <n v="51425531"/>
    <x v="30"/>
    <x v="1"/>
    <n v="113"/>
  </r>
  <r>
    <n v="51425532"/>
    <x v="31"/>
    <x v="1"/>
    <n v="140"/>
  </r>
  <r>
    <n v="51425533"/>
    <x v="2"/>
    <x v="0"/>
    <n v="185"/>
  </r>
  <r>
    <n v="51425534"/>
    <x v="3"/>
    <x v="1"/>
    <n v="156"/>
  </r>
  <r>
    <n v="51425535"/>
    <x v="17"/>
    <x v="1"/>
    <n v="180"/>
  </r>
  <r>
    <n v="51425536"/>
    <x v="32"/>
    <x v="1"/>
    <n v="120"/>
  </r>
  <r>
    <n v="51425537"/>
    <x v="17"/>
    <x v="0"/>
    <n v="135"/>
  </r>
  <r>
    <n v="51425538"/>
    <x v="15"/>
    <x v="1"/>
    <n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14" applyNumberFormats="0" applyBorderFormats="0" applyFontFormats="0" applyPatternFormats="0" applyAlignmentFormats="0" applyWidthHeightFormats="0" dataCaption="" updatedVersion="7" colGrandTotals="0" compact="0" compactData="0">
  <location ref="A1:C36" firstHeaderRow="1" firstDataRow="2" firstDataCol="1"/>
  <pivotFields count="4">
    <pivotField name="STUDENT ID" compact="0" outline="0" multipleItemSelectionAllowed="1" showAll="0"/>
    <pivotField name="GPA" axis="axisRow" dataField="1" compact="0" outline="0" multipleItemSelectionAllowed="1" showAll="0" sortType="ascending">
      <items count="34">
        <item x="12"/>
        <item x="4"/>
        <item x="0"/>
        <item x="24"/>
        <item x="16"/>
        <item x="20"/>
        <item x="17"/>
        <item x="9"/>
        <item x="2"/>
        <item x="6"/>
        <item x="23"/>
        <item x="11"/>
        <item x="3"/>
        <item x="8"/>
        <item x="21"/>
        <item x="31"/>
        <item x="18"/>
        <item x="1"/>
        <item x="25"/>
        <item x="14"/>
        <item x="26"/>
        <item x="28"/>
        <item x="30"/>
        <item x="27"/>
        <item x="5"/>
        <item x="22"/>
        <item x="13"/>
        <item x="32"/>
        <item x="19"/>
        <item x="15"/>
        <item x="7"/>
        <item x="29"/>
        <item x="10"/>
        <item t="default"/>
      </items>
    </pivotField>
    <pivotField name="Gender" axis="axisCol" compact="0" outline="0" multipleItemSelectionAllowed="1" showAll="0" sortType="ascending">
      <items count="3">
        <item x="1"/>
        <item x="0"/>
        <item t="default"/>
      </items>
    </pivotField>
    <pivotField name="weight" compact="0" outline="0" multipleItemSelectionAllowe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2">
    <i>
      <x/>
    </i>
    <i>
      <x v="1"/>
    </i>
  </colItems>
  <dataFields count="1">
    <dataField name="AVERAGE of GPA" fld="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3" cacheId="10" applyNumberFormats="0" applyBorderFormats="0" applyFontFormats="0" applyPatternFormats="0" applyAlignmentFormats="0" applyWidthHeightFormats="0" dataCaption="" updatedVersion="7" compact="0" compactData="0">
  <location ref="A1:D5" firstHeaderRow="1" firstDataRow="2" firstDataCol="1"/>
  <pivotFields count="7">
    <pivotField name="STUDENT ID" compact="0" outline="0" multipleItemSelectionAllowed="1" showAll="0"/>
    <pivotField name="Gender" axis="axisCol" compact="0" outline="0" multipleItemSelectionAllowed="1" showAll="0" sortType="ascending">
      <items count="3">
        <item x="1"/>
        <item x="0"/>
        <item t="default"/>
      </items>
    </pivotField>
    <pivotField name="GPA" compact="0" outline="0" multipleItemSelectionAllowed="1" showAll="0"/>
    <pivotField name="Weight" compact="0" outline="0" multipleItemSelectionAllowed="1" showAll="0"/>
    <pivotField name="sports" axis="axisRow" dataField="1" compact="0" outline="0" multipleItemSelectionAllowed="1" showAll="0" sortType="ascending">
      <items count="3">
        <item x="0"/>
        <item x="1"/>
        <item t="default"/>
      </items>
    </pivotField>
    <pivotField name="type_sports" compact="0" outline="0" multipleItemSelectionAllowed="1" showAll="0"/>
    <pivotField name="meals" compact="0" outline="0" multipleItemSelectionAllowed="1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A of sports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4" cacheId="6" applyNumberFormats="0" applyBorderFormats="0" applyFontFormats="0" applyPatternFormats="0" applyAlignmentFormats="0" applyWidthHeightFormats="0" dataCaption="" updatedVersion="7" compact="0" compactData="0">
  <location ref="A1:C5" firstHeaderRow="1" firstDataRow="2" firstDataCol="1"/>
  <pivotFields count="8">
    <pivotField name="STUDENT ID" compact="0" outline="0" multipleItemSelectionAllowed="1" showAll="0"/>
    <pivotField name="Gender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GPA" compact="0" outline="0" multipleItemSelectionAllowed="1" showAll="0"/>
    <pivotField name="Weight" dataField="1" compact="0" outline="0" multipleItemSelectionAllowed="1" showAll="0"/>
    <pivotField name="sports" compact="0" outline="0" multipleItemSelectionAllowed="1" showAll="0"/>
    <pivotField name="type_sports" compact="0" outline="0" multipleItemSelectionAllowed="1" showAll="0"/>
    <pivotField name="meals" compact="0" outline="0" multipleItemSelectionAllowed="1" showAll="0"/>
    <pivotField name="regexmatch" axis="axisCol" compact="0" outline="0" multipleItemSelectionAllowed="1" showAll="0" sortType="ascending">
      <items count="4">
        <item h="1" x="2"/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2">
    <i>
      <x v="2"/>
    </i>
    <i t="grand">
      <x/>
    </i>
  </colItems>
  <dataFields count="1">
    <dataField name="AVERAGE of Weight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15.140625" customWidth="1"/>
    <col min="2" max="2" width="12.28515625" customWidth="1"/>
    <col min="3" max="3" width="11.85546875" customWidth="1"/>
    <col min="4" max="4" width="21.85546875" customWidth="1"/>
    <col min="5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4" t="s">
        <v>4</v>
      </c>
      <c r="H1" s="4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51425414</v>
      </c>
      <c r="B2" s="2">
        <v>2.4</v>
      </c>
      <c r="C2" s="2">
        <v>2</v>
      </c>
      <c r="D2" s="2">
        <v>187</v>
      </c>
      <c r="F2" s="3" t="s">
        <v>6</v>
      </c>
      <c r="G2" s="2">
        <f>COUNTIF(gender,1)</f>
        <v>72</v>
      </c>
      <c r="H2" s="2">
        <f>COUNTIF(gender,2)</f>
        <v>43</v>
      </c>
    </row>
    <row r="3" spans="1:26" x14ac:dyDescent="0.25">
      <c r="A3" s="2">
        <v>51425415</v>
      </c>
      <c r="B3" s="2">
        <v>3.6539999999999999</v>
      </c>
      <c r="C3" s="2">
        <v>1</v>
      </c>
      <c r="D3" s="2">
        <v>155</v>
      </c>
    </row>
    <row r="4" spans="1:26" x14ac:dyDescent="0.25">
      <c r="A4" s="2">
        <v>51425417</v>
      </c>
      <c r="B4" s="2">
        <v>3.2</v>
      </c>
      <c r="C4" s="2">
        <v>1</v>
      </c>
      <c r="D4" s="2">
        <v>240</v>
      </c>
    </row>
    <row r="5" spans="1:26" x14ac:dyDescent="0.25">
      <c r="A5" s="2">
        <v>51425418</v>
      </c>
      <c r="B5" s="2">
        <v>3.5</v>
      </c>
      <c r="C5" s="2">
        <v>1</v>
      </c>
      <c r="D5" s="2">
        <v>190</v>
      </c>
    </row>
    <row r="6" spans="1:26" x14ac:dyDescent="0.25">
      <c r="A6" s="2">
        <v>51425419</v>
      </c>
      <c r="B6" s="2">
        <v>2.25</v>
      </c>
      <c r="C6" s="2">
        <v>1</v>
      </c>
      <c r="D6" s="2">
        <v>190</v>
      </c>
    </row>
    <row r="7" spans="1:26" x14ac:dyDescent="0.25">
      <c r="A7" s="2">
        <v>51425420</v>
      </c>
      <c r="B7" s="2">
        <v>3.8</v>
      </c>
      <c r="C7" s="2">
        <v>2</v>
      </c>
      <c r="D7" s="2">
        <v>180</v>
      </c>
    </row>
    <row r="8" spans="1:26" x14ac:dyDescent="0.25">
      <c r="A8" s="2">
        <v>51425421</v>
      </c>
      <c r="B8" s="2">
        <v>3.3</v>
      </c>
      <c r="C8" s="2">
        <v>1</v>
      </c>
      <c r="D8" s="2">
        <v>137</v>
      </c>
    </row>
    <row r="9" spans="1:26" x14ac:dyDescent="0.25">
      <c r="A9" s="2">
        <v>51425422</v>
      </c>
      <c r="B9" s="2">
        <v>3.3</v>
      </c>
      <c r="C9" s="2">
        <v>1</v>
      </c>
      <c r="D9" s="2">
        <v>180</v>
      </c>
    </row>
    <row r="10" spans="1:26" x14ac:dyDescent="0.25">
      <c r="A10" s="2">
        <v>51425423</v>
      </c>
      <c r="B10" s="2">
        <v>3.3</v>
      </c>
      <c r="C10" s="2">
        <v>1</v>
      </c>
      <c r="D10" s="2">
        <v>125</v>
      </c>
    </row>
    <row r="11" spans="1:26" x14ac:dyDescent="0.25">
      <c r="A11" s="2">
        <v>51425424</v>
      </c>
      <c r="B11" s="2">
        <v>3.5</v>
      </c>
      <c r="C11" s="2">
        <v>1</v>
      </c>
      <c r="D11" s="2">
        <v>116</v>
      </c>
    </row>
    <row r="12" spans="1:26" x14ac:dyDescent="0.25">
      <c r="A12" s="2">
        <v>51425425</v>
      </c>
      <c r="B12" s="2">
        <v>3.9039999999999999</v>
      </c>
      <c r="C12" s="2">
        <v>1</v>
      </c>
      <c r="D12" s="2">
        <v>110</v>
      </c>
    </row>
    <row r="13" spans="1:26" x14ac:dyDescent="0.25">
      <c r="A13" s="2">
        <v>51425427</v>
      </c>
      <c r="B13" s="2">
        <v>3.6</v>
      </c>
      <c r="C13" s="2">
        <v>1</v>
      </c>
      <c r="D13" s="2">
        <v>123</v>
      </c>
    </row>
    <row r="14" spans="1:26" x14ac:dyDescent="0.25">
      <c r="A14" s="2">
        <v>51425428</v>
      </c>
      <c r="B14" s="2">
        <v>3.1</v>
      </c>
      <c r="C14" s="2">
        <v>2</v>
      </c>
      <c r="D14" s="2">
        <v>185</v>
      </c>
    </row>
    <row r="15" spans="1:26" x14ac:dyDescent="0.25">
      <c r="A15" s="2">
        <v>51425430</v>
      </c>
      <c r="B15" s="2">
        <v>4</v>
      </c>
      <c r="C15" s="2">
        <v>1</v>
      </c>
      <c r="D15" s="2">
        <v>145</v>
      </c>
    </row>
    <row r="16" spans="1:26" x14ac:dyDescent="0.25">
      <c r="A16" s="2">
        <v>51425431</v>
      </c>
      <c r="B16" s="2">
        <v>3.6</v>
      </c>
      <c r="C16" s="2">
        <v>2</v>
      </c>
      <c r="D16" s="2">
        <v>170</v>
      </c>
    </row>
    <row r="17" spans="1:4" x14ac:dyDescent="0.25">
      <c r="A17" s="2">
        <v>51425432</v>
      </c>
      <c r="B17" s="2">
        <v>3.4</v>
      </c>
      <c r="C17" s="2">
        <v>1</v>
      </c>
      <c r="D17" s="2">
        <v>135</v>
      </c>
    </row>
    <row r="18" spans="1:4" x14ac:dyDescent="0.25">
      <c r="A18" s="2">
        <v>51425433</v>
      </c>
      <c r="B18" s="2">
        <v>2.2000000000000002</v>
      </c>
      <c r="C18" s="2">
        <v>2</v>
      </c>
      <c r="D18" s="2">
        <v>165</v>
      </c>
    </row>
    <row r="19" spans="1:4" x14ac:dyDescent="0.25">
      <c r="A19" s="2">
        <v>51425434</v>
      </c>
      <c r="B19" s="2">
        <v>3.3</v>
      </c>
      <c r="C19" s="2">
        <v>2</v>
      </c>
      <c r="D19" s="2">
        <v>175</v>
      </c>
    </row>
    <row r="20" spans="1:4" x14ac:dyDescent="0.25">
      <c r="A20" s="2">
        <v>51425435</v>
      </c>
      <c r="B20" s="2">
        <v>3.87</v>
      </c>
      <c r="C20" s="2">
        <v>2</v>
      </c>
      <c r="D20" s="2">
        <v>195</v>
      </c>
    </row>
    <row r="21" spans="1:4" ht="15.75" customHeight="1" x14ac:dyDescent="0.25">
      <c r="A21" s="2">
        <v>51425436</v>
      </c>
      <c r="B21" s="2">
        <v>3.7</v>
      </c>
      <c r="C21" s="2">
        <v>2</v>
      </c>
      <c r="D21" s="2">
        <v>185</v>
      </c>
    </row>
    <row r="22" spans="1:4" ht="15.75" customHeight="1" x14ac:dyDescent="0.25">
      <c r="A22" s="2">
        <v>51425437</v>
      </c>
      <c r="B22" s="2">
        <v>3.7</v>
      </c>
      <c r="C22" s="2">
        <v>2</v>
      </c>
      <c r="D22" s="2">
        <v>185</v>
      </c>
    </row>
    <row r="23" spans="1:4" ht="15.75" customHeight="1" x14ac:dyDescent="0.25">
      <c r="A23" s="2">
        <v>51425438</v>
      </c>
      <c r="B23" s="2">
        <v>3.9</v>
      </c>
      <c r="C23" s="2">
        <v>1</v>
      </c>
      <c r="D23" s="2">
        <v>105</v>
      </c>
    </row>
    <row r="24" spans="1:4" ht="15.75" customHeight="1" x14ac:dyDescent="0.25">
      <c r="A24" s="2">
        <v>51425439</v>
      </c>
      <c r="B24" s="2">
        <v>2.8</v>
      </c>
      <c r="C24" s="2">
        <v>1</v>
      </c>
      <c r="D24" s="2">
        <v>125</v>
      </c>
    </row>
    <row r="25" spans="1:4" ht="15.75" customHeight="1" x14ac:dyDescent="0.25">
      <c r="A25" s="2">
        <v>51425440</v>
      </c>
      <c r="B25" s="2">
        <v>3.7</v>
      </c>
      <c r="C25" s="2">
        <v>2</v>
      </c>
      <c r="D25" s="2">
        <v>160</v>
      </c>
    </row>
    <row r="26" spans="1:4" ht="15.75" customHeight="1" x14ac:dyDescent="0.25">
      <c r="A26" s="2">
        <v>51425441</v>
      </c>
      <c r="B26" s="2">
        <v>3</v>
      </c>
      <c r="C26" s="2">
        <v>2</v>
      </c>
      <c r="D26" s="2">
        <v>175</v>
      </c>
    </row>
    <row r="27" spans="1:4" ht="15.75" customHeight="1" x14ac:dyDescent="0.25">
      <c r="A27" s="2">
        <v>51425442</v>
      </c>
      <c r="B27" s="2">
        <v>3.2</v>
      </c>
      <c r="C27" s="2">
        <v>2</v>
      </c>
      <c r="D27" s="2">
        <v>180</v>
      </c>
    </row>
    <row r="28" spans="1:4" ht="15.75" customHeight="1" x14ac:dyDescent="0.25">
      <c r="A28" s="2">
        <v>51425443</v>
      </c>
      <c r="B28" s="2">
        <v>3.5</v>
      </c>
      <c r="C28" s="2">
        <v>2</v>
      </c>
      <c r="D28" s="2">
        <v>167</v>
      </c>
    </row>
    <row r="29" spans="1:4" ht="15.75" customHeight="1" x14ac:dyDescent="0.25">
      <c r="A29" s="2">
        <v>51425444</v>
      </c>
      <c r="B29" s="2">
        <v>4</v>
      </c>
      <c r="C29" s="2">
        <v>1</v>
      </c>
      <c r="D29" s="2">
        <v>115</v>
      </c>
    </row>
    <row r="30" spans="1:4" ht="15.75" customHeight="1" x14ac:dyDescent="0.25">
      <c r="A30" s="2">
        <v>51425445</v>
      </c>
      <c r="B30" s="2">
        <v>4</v>
      </c>
      <c r="C30" s="2">
        <v>2</v>
      </c>
      <c r="D30" s="2">
        <v>205</v>
      </c>
    </row>
    <row r="31" spans="1:4" ht="15.75" customHeight="1" x14ac:dyDescent="0.25">
      <c r="A31" s="2">
        <v>51425447</v>
      </c>
      <c r="B31" s="2">
        <v>2.8</v>
      </c>
      <c r="C31" s="2">
        <v>1</v>
      </c>
      <c r="D31" s="2">
        <v>128</v>
      </c>
    </row>
    <row r="32" spans="1:4" ht="15.75" customHeight="1" x14ac:dyDescent="0.25">
      <c r="A32" s="2">
        <v>51425448</v>
      </c>
      <c r="B32" s="2">
        <v>3.65</v>
      </c>
      <c r="C32" s="2">
        <v>1</v>
      </c>
      <c r="D32" s="2">
        <v>150</v>
      </c>
    </row>
    <row r="33" spans="1:4" ht="15.75" customHeight="1" x14ac:dyDescent="0.25">
      <c r="A33" s="2">
        <v>51425449</v>
      </c>
      <c r="B33" s="2">
        <v>3</v>
      </c>
      <c r="C33" s="2">
        <v>1</v>
      </c>
      <c r="D33" s="2">
        <v>150</v>
      </c>
    </row>
    <row r="34" spans="1:4" ht="15.75" customHeight="1" x14ac:dyDescent="0.25">
      <c r="A34" s="2">
        <v>51425450</v>
      </c>
      <c r="B34" s="2">
        <v>3.7</v>
      </c>
      <c r="C34" s="2">
        <v>1</v>
      </c>
      <c r="D34" s="2">
        <v>150</v>
      </c>
    </row>
    <row r="35" spans="1:4" ht="15.75" customHeight="1" x14ac:dyDescent="0.25">
      <c r="A35" s="2">
        <v>51425451</v>
      </c>
      <c r="B35" s="2">
        <v>3.4</v>
      </c>
      <c r="C35" s="2">
        <v>1</v>
      </c>
      <c r="D35" s="2">
        <v>170</v>
      </c>
    </row>
    <row r="36" spans="1:4" ht="15.75" customHeight="1" x14ac:dyDescent="0.25">
      <c r="A36" s="2">
        <v>51425452</v>
      </c>
      <c r="B36" s="2">
        <v>3.89</v>
      </c>
      <c r="C36" s="2">
        <v>1</v>
      </c>
      <c r="D36" s="2">
        <v>150</v>
      </c>
    </row>
    <row r="37" spans="1:4" ht="15.75" customHeight="1" x14ac:dyDescent="0.25">
      <c r="A37" s="2">
        <v>51425453</v>
      </c>
      <c r="B37" s="2">
        <v>3</v>
      </c>
      <c r="C37" s="2">
        <v>2</v>
      </c>
      <c r="D37" s="2">
        <v>175</v>
      </c>
    </row>
    <row r="38" spans="1:4" ht="15.75" customHeight="1" x14ac:dyDescent="0.25">
      <c r="A38" s="2">
        <v>51425454</v>
      </c>
      <c r="B38" s="2">
        <v>3.4</v>
      </c>
      <c r="C38" s="2">
        <v>2</v>
      </c>
      <c r="D38" s="2">
        <v>140</v>
      </c>
    </row>
    <row r="39" spans="1:4" ht="15.75" customHeight="1" x14ac:dyDescent="0.25">
      <c r="A39" s="2">
        <v>51425455</v>
      </c>
      <c r="B39" s="2">
        <v>2.9</v>
      </c>
      <c r="C39" s="2">
        <v>1</v>
      </c>
      <c r="D39" s="2">
        <v>120</v>
      </c>
    </row>
    <row r="40" spans="1:4" ht="15.75" customHeight="1" x14ac:dyDescent="0.25">
      <c r="A40" s="2">
        <v>51425456</v>
      </c>
      <c r="B40" s="2">
        <v>3.6</v>
      </c>
      <c r="C40" s="2">
        <v>1</v>
      </c>
      <c r="D40" s="2">
        <v>135</v>
      </c>
    </row>
    <row r="41" spans="1:4" ht="15.75" customHeight="1" x14ac:dyDescent="0.25">
      <c r="A41" s="2">
        <v>51425457</v>
      </c>
      <c r="B41" s="2">
        <v>3.5</v>
      </c>
      <c r="C41" s="2">
        <v>1</v>
      </c>
      <c r="D41" s="2">
        <v>100</v>
      </c>
    </row>
    <row r="42" spans="1:4" ht="15.75" customHeight="1" x14ac:dyDescent="0.25">
      <c r="A42" s="2">
        <v>51425458</v>
      </c>
      <c r="B42" s="2">
        <v>3.2</v>
      </c>
      <c r="C42" s="2">
        <v>1</v>
      </c>
      <c r="D42" s="2">
        <v>170</v>
      </c>
    </row>
    <row r="43" spans="1:4" ht="15.75" customHeight="1" x14ac:dyDescent="0.25">
      <c r="A43" s="2">
        <v>51425459</v>
      </c>
      <c r="B43" s="2">
        <v>3.605</v>
      </c>
      <c r="C43" s="2">
        <v>1</v>
      </c>
      <c r="D43" s="2">
        <v>113</v>
      </c>
    </row>
    <row r="44" spans="1:4" ht="15.75" customHeight="1" x14ac:dyDescent="0.25">
      <c r="A44" s="2">
        <v>51425460</v>
      </c>
      <c r="B44" s="2">
        <v>3.8</v>
      </c>
      <c r="C44" s="2">
        <v>2</v>
      </c>
      <c r="D44" s="2">
        <v>168</v>
      </c>
    </row>
    <row r="45" spans="1:4" ht="15.75" customHeight="1" x14ac:dyDescent="0.25">
      <c r="A45" s="2">
        <v>51425461</v>
      </c>
      <c r="B45" s="2">
        <v>2.8</v>
      </c>
      <c r="C45" s="2">
        <v>2</v>
      </c>
      <c r="D45" s="2">
        <v>145</v>
      </c>
    </row>
    <row r="46" spans="1:4" ht="15.75" customHeight="1" x14ac:dyDescent="0.25">
      <c r="A46" s="2">
        <v>51425462</v>
      </c>
      <c r="B46" s="2">
        <v>3.5</v>
      </c>
      <c r="C46" s="2">
        <v>2</v>
      </c>
      <c r="D46" s="2">
        <v>155</v>
      </c>
    </row>
    <row r="47" spans="1:4" ht="15.75" customHeight="1" x14ac:dyDescent="0.25">
      <c r="A47" s="2">
        <v>51425463</v>
      </c>
      <c r="B47" s="2">
        <v>3.83</v>
      </c>
      <c r="C47" s="2">
        <v>2</v>
      </c>
      <c r="D47" s="2">
        <v>150</v>
      </c>
    </row>
    <row r="48" spans="1:4" ht="15.75" customHeight="1" x14ac:dyDescent="0.25">
      <c r="A48" s="2">
        <v>51425464</v>
      </c>
      <c r="B48" s="2">
        <v>3.6</v>
      </c>
      <c r="C48" s="2">
        <v>2</v>
      </c>
      <c r="D48" s="2">
        <v>169</v>
      </c>
    </row>
    <row r="49" spans="1:4" ht="15.75" customHeight="1" x14ac:dyDescent="0.25">
      <c r="A49" s="2">
        <v>51425465</v>
      </c>
      <c r="B49" s="2">
        <v>3.3</v>
      </c>
      <c r="C49" s="2">
        <v>2</v>
      </c>
      <c r="D49" s="2">
        <v>185</v>
      </c>
    </row>
    <row r="50" spans="1:4" ht="15.75" customHeight="1" x14ac:dyDescent="0.25">
      <c r="A50" s="2">
        <v>51425466</v>
      </c>
      <c r="B50" s="2">
        <v>3.3</v>
      </c>
      <c r="C50" s="2">
        <v>2</v>
      </c>
      <c r="D50" s="2">
        <v>200</v>
      </c>
    </row>
    <row r="51" spans="1:4" ht="15.75" customHeight="1" x14ac:dyDescent="0.25">
      <c r="A51" s="2">
        <v>51425468</v>
      </c>
      <c r="B51" s="2">
        <v>3.5</v>
      </c>
      <c r="C51" s="2">
        <v>2</v>
      </c>
      <c r="D51" s="2">
        <v>165</v>
      </c>
    </row>
    <row r="52" spans="1:4" ht="15.75" customHeight="1" x14ac:dyDescent="0.25">
      <c r="A52" s="2">
        <v>51425469</v>
      </c>
      <c r="B52" s="2">
        <v>3.35</v>
      </c>
      <c r="C52" s="2">
        <v>1</v>
      </c>
      <c r="D52" s="2">
        <v>192</v>
      </c>
    </row>
    <row r="53" spans="1:4" ht="15.75" customHeight="1" x14ac:dyDescent="0.25">
      <c r="A53" s="2">
        <v>51425470</v>
      </c>
      <c r="B53" s="2">
        <v>3.8</v>
      </c>
      <c r="C53" s="2">
        <v>2</v>
      </c>
      <c r="D53" s="2">
        <v>175</v>
      </c>
    </row>
    <row r="54" spans="1:4" ht="15.75" customHeight="1" x14ac:dyDescent="0.25">
      <c r="A54" s="2">
        <v>51425471</v>
      </c>
      <c r="B54" s="2">
        <v>2.8</v>
      </c>
      <c r="C54" s="2">
        <v>1</v>
      </c>
      <c r="D54" s="2">
        <v>140</v>
      </c>
    </row>
    <row r="55" spans="1:4" ht="15.75" customHeight="1" x14ac:dyDescent="0.25">
      <c r="A55" s="2">
        <v>51425472</v>
      </c>
      <c r="B55" s="2">
        <v>3.5</v>
      </c>
      <c r="C55" s="2">
        <v>1</v>
      </c>
      <c r="D55" s="2">
        <v>155</v>
      </c>
    </row>
    <row r="56" spans="1:4" ht="15.75" customHeight="1" x14ac:dyDescent="0.25">
      <c r="A56" s="2">
        <v>51425473</v>
      </c>
      <c r="B56" s="2">
        <v>3.7</v>
      </c>
      <c r="C56" s="2">
        <v>1</v>
      </c>
      <c r="D56" s="2">
        <v>155</v>
      </c>
    </row>
    <row r="57" spans="1:4" ht="15.75" customHeight="1" x14ac:dyDescent="0.25">
      <c r="A57" s="2">
        <v>51425474</v>
      </c>
      <c r="B57" s="2">
        <v>3.6</v>
      </c>
      <c r="C57" s="2">
        <v>1</v>
      </c>
      <c r="D57" s="2">
        <v>135</v>
      </c>
    </row>
    <row r="58" spans="1:4" ht="15.75" customHeight="1" x14ac:dyDescent="0.25">
      <c r="A58" s="2">
        <v>51425476</v>
      </c>
      <c r="B58" s="2">
        <v>3.9</v>
      </c>
      <c r="C58" s="2">
        <v>2</v>
      </c>
      <c r="D58" s="2">
        <v>210</v>
      </c>
    </row>
    <row r="59" spans="1:4" ht="15.75" customHeight="1" x14ac:dyDescent="0.25">
      <c r="A59" s="2">
        <v>51425477</v>
      </c>
      <c r="B59" s="2">
        <v>2.6</v>
      </c>
      <c r="C59" s="2">
        <v>1</v>
      </c>
      <c r="D59" s="2">
        <v>180</v>
      </c>
    </row>
    <row r="60" spans="1:4" ht="15.75" customHeight="1" x14ac:dyDescent="0.25">
      <c r="A60" s="2">
        <v>51425478</v>
      </c>
      <c r="B60" s="2">
        <v>3.5</v>
      </c>
      <c r="C60" s="2">
        <v>1</v>
      </c>
      <c r="D60" s="2">
        <v>140</v>
      </c>
    </row>
    <row r="61" spans="1:4" ht="15.75" customHeight="1" x14ac:dyDescent="0.25">
      <c r="A61" s="2">
        <v>51425479</v>
      </c>
      <c r="B61" s="2">
        <v>3.2</v>
      </c>
      <c r="C61" s="2">
        <v>1</v>
      </c>
      <c r="D61" s="2">
        <v>112</v>
      </c>
    </row>
    <row r="62" spans="1:4" ht="15.75" customHeight="1" x14ac:dyDescent="0.25">
      <c r="A62" s="2">
        <v>51425480</v>
      </c>
      <c r="B62" s="2">
        <v>3</v>
      </c>
      <c r="C62" s="2">
        <v>1</v>
      </c>
      <c r="D62" s="2">
        <v>125</v>
      </c>
    </row>
    <row r="63" spans="1:4" ht="15.75" customHeight="1" x14ac:dyDescent="0.25">
      <c r="A63" s="2">
        <v>51425481</v>
      </c>
      <c r="B63" s="2">
        <v>3.6</v>
      </c>
      <c r="C63" s="2">
        <v>1</v>
      </c>
      <c r="D63" s="2">
        <v>144</v>
      </c>
    </row>
    <row r="64" spans="1:4" ht="15.75" customHeight="1" x14ac:dyDescent="0.25">
      <c r="A64" s="2">
        <v>51425482</v>
      </c>
      <c r="B64" s="2">
        <v>3.2</v>
      </c>
      <c r="C64" s="2">
        <v>1</v>
      </c>
      <c r="D64" s="2">
        <v>145</v>
      </c>
    </row>
    <row r="65" spans="1:4" ht="15.75" customHeight="1" x14ac:dyDescent="0.25">
      <c r="A65" s="2">
        <v>51425483</v>
      </c>
      <c r="B65" s="2">
        <v>3.67</v>
      </c>
      <c r="C65" s="2">
        <v>1</v>
      </c>
      <c r="D65" s="2">
        <v>130</v>
      </c>
    </row>
    <row r="66" spans="1:4" ht="15.75" customHeight="1" x14ac:dyDescent="0.25">
      <c r="A66" s="2">
        <v>51425484</v>
      </c>
      <c r="B66" s="2">
        <v>3.73</v>
      </c>
      <c r="C66" s="2">
        <v>1</v>
      </c>
      <c r="D66" s="2">
        <v>140</v>
      </c>
    </row>
    <row r="67" spans="1:4" ht="15.75" customHeight="1" x14ac:dyDescent="0.25">
      <c r="A67" s="2">
        <v>51425485</v>
      </c>
      <c r="B67" s="2">
        <v>4</v>
      </c>
      <c r="C67" s="2">
        <v>1</v>
      </c>
      <c r="D67" s="2">
        <v>140</v>
      </c>
    </row>
    <row r="68" spans="1:4" ht="15.75" customHeight="1" x14ac:dyDescent="0.25">
      <c r="A68" s="2">
        <v>51425486</v>
      </c>
      <c r="B68" s="2">
        <v>3.1</v>
      </c>
      <c r="C68" s="2">
        <v>2</v>
      </c>
      <c r="D68" s="2">
        <v>140</v>
      </c>
    </row>
    <row r="69" spans="1:4" ht="15.75" customHeight="1" x14ac:dyDescent="0.25">
      <c r="A69" s="2">
        <v>51425487</v>
      </c>
      <c r="B69" s="2">
        <v>3.79</v>
      </c>
      <c r="C69" s="2">
        <v>2</v>
      </c>
      <c r="D69" s="2">
        <v>200</v>
      </c>
    </row>
    <row r="70" spans="1:4" ht="15.75" customHeight="1" x14ac:dyDescent="0.25">
      <c r="A70" s="2">
        <v>51425489</v>
      </c>
      <c r="B70" s="2">
        <v>3</v>
      </c>
      <c r="C70" s="2">
        <v>1</v>
      </c>
      <c r="D70" s="2">
        <v>120</v>
      </c>
    </row>
    <row r="71" spans="1:4" ht="15.75" customHeight="1" x14ac:dyDescent="0.25">
      <c r="A71" s="2">
        <v>51425490</v>
      </c>
      <c r="B71" s="2">
        <v>3.7</v>
      </c>
      <c r="C71" s="2">
        <v>1</v>
      </c>
      <c r="D71" s="2">
        <v>150</v>
      </c>
    </row>
    <row r="72" spans="1:4" ht="15.75" customHeight="1" x14ac:dyDescent="0.25">
      <c r="A72" s="2">
        <v>51425491</v>
      </c>
      <c r="B72" s="2">
        <v>3.1</v>
      </c>
      <c r="C72" s="2">
        <v>2</v>
      </c>
      <c r="D72" s="2">
        <v>200</v>
      </c>
    </row>
    <row r="73" spans="1:4" ht="15.75" customHeight="1" x14ac:dyDescent="0.25">
      <c r="A73" s="2">
        <v>51425492</v>
      </c>
      <c r="B73" s="2">
        <v>3</v>
      </c>
      <c r="C73" s="2">
        <v>1</v>
      </c>
      <c r="D73" s="2">
        <v>135</v>
      </c>
    </row>
    <row r="74" spans="1:4" ht="15.75" customHeight="1" x14ac:dyDescent="0.25">
      <c r="A74" s="2">
        <v>51425493</v>
      </c>
      <c r="B74" s="2">
        <v>3.9</v>
      </c>
      <c r="C74" s="2">
        <v>2</v>
      </c>
      <c r="D74" s="2">
        <v>145</v>
      </c>
    </row>
    <row r="75" spans="1:4" ht="15.75" customHeight="1" x14ac:dyDescent="0.25">
      <c r="A75" s="2">
        <v>51425494</v>
      </c>
      <c r="B75" s="2">
        <v>3.4</v>
      </c>
      <c r="C75" s="2">
        <v>1</v>
      </c>
      <c r="D75" s="2">
        <v>130</v>
      </c>
    </row>
    <row r="76" spans="1:4" ht="15.75" customHeight="1" x14ac:dyDescent="0.25">
      <c r="A76" s="2">
        <v>51425495</v>
      </c>
      <c r="B76" s="2">
        <v>3.5</v>
      </c>
      <c r="C76" s="2">
        <v>1</v>
      </c>
      <c r="D76" s="2">
        <v>190</v>
      </c>
    </row>
    <row r="77" spans="1:4" ht="15.75" customHeight="1" x14ac:dyDescent="0.25">
      <c r="A77" s="2">
        <v>51425496</v>
      </c>
      <c r="B77" s="2">
        <v>3.7</v>
      </c>
      <c r="C77" s="2">
        <v>1</v>
      </c>
      <c r="D77" s="2">
        <v>170</v>
      </c>
    </row>
    <row r="78" spans="1:4" ht="15.75" customHeight="1" x14ac:dyDescent="0.25">
      <c r="A78" s="2">
        <v>51425497</v>
      </c>
      <c r="B78" s="2">
        <v>3.7</v>
      </c>
      <c r="C78" s="2">
        <v>1</v>
      </c>
      <c r="D78" s="2">
        <v>127</v>
      </c>
    </row>
    <row r="79" spans="1:4" ht="15.75" customHeight="1" x14ac:dyDescent="0.25">
      <c r="A79" s="2">
        <v>51425498</v>
      </c>
      <c r="B79" s="2">
        <v>3.83</v>
      </c>
      <c r="C79" s="2">
        <v>1</v>
      </c>
      <c r="D79" s="2">
        <v>167</v>
      </c>
    </row>
    <row r="80" spans="1:4" ht="15.75" customHeight="1" x14ac:dyDescent="0.25">
      <c r="A80" s="2">
        <v>51425499</v>
      </c>
      <c r="B80" s="2">
        <v>2.6</v>
      </c>
      <c r="C80" s="2">
        <v>1</v>
      </c>
      <c r="D80" s="2">
        <v>140</v>
      </c>
    </row>
    <row r="81" spans="1:4" ht="15.75" customHeight="1" x14ac:dyDescent="0.25">
      <c r="A81" s="2">
        <v>51425500</v>
      </c>
      <c r="B81" s="2">
        <v>3</v>
      </c>
      <c r="C81" s="2">
        <v>1</v>
      </c>
      <c r="D81" s="2">
        <v>190</v>
      </c>
    </row>
    <row r="82" spans="1:4" ht="15.75" customHeight="1" x14ac:dyDescent="0.25">
      <c r="A82" s="2">
        <v>51425501</v>
      </c>
      <c r="B82" s="2">
        <v>3.2</v>
      </c>
      <c r="C82" s="2">
        <v>2</v>
      </c>
      <c r="D82" s="2">
        <v>155</v>
      </c>
    </row>
    <row r="83" spans="1:4" ht="15.75" customHeight="1" x14ac:dyDescent="0.25">
      <c r="A83" s="2">
        <v>51425502</v>
      </c>
      <c r="B83" s="2">
        <v>3.5</v>
      </c>
      <c r="C83" s="2">
        <v>2</v>
      </c>
      <c r="D83" s="2">
        <v>175</v>
      </c>
    </row>
    <row r="84" spans="1:4" ht="15.75" customHeight="1" x14ac:dyDescent="0.25">
      <c r="A84" s="2">
        <v>51425503</v>
      </c>
      <c r="B84" s="2">
        <v>3.2</v>
      </c>
      <c r="C84" s="2">
        <v>1</v>
      </c>
      <c r="D84" s="2">
        <v>129</v>
      </c>
    </row>
    <row r="85" spans="1:4" ht="15.75" customHeight="1" x14ac:dyDescent="0.25">
      <c r="A85" s="2">
        <v>51425505</v>
      </c>
      <c r="B85" s="2">
        <v>3.8</v>
      </c>
      <c r="C85" s="2">
        <v>1</v>
      </c>
      <c r="D85" s="2">
        <v>135</v>
      </c>
    </row>
    <row r="86" spans="1:4" ht="15.75" customHeight="1" x14ac:dyDescent="0.25">
      <c r="A86" s="2">
        <v>51425506</v>
      </c>
      <c r="B86" s="2">
        <v>3.3</v>
      </c>
      <c r="C86" s="2">
        <v>2</v>
      </c>
      <c r="D86" s="2">
        <v>190</v>
      </c>
    </row>
    <row r="87" spans="1:4" ht="15.75" customHeight="1" x14ac:dyDescent="0.25">
      <c r="A87" s="2">
        <v>51425507</v>
      </c>
      <c r="B87" s="2">
        <v>3.2</v>
      </c>
      <c r="C87" s="2">
        <v>2</v>
      </c>
      <c r="D87" s="2">
        <v>165</v>
      </c>
    </row>
    <row r="88" spans="1:4" ht="15.75" customHeight="1" x14ac:dyDescent="0.25">
      <c r="A88" s="2">
        <v>51425508</v>
      </c>
      <c r="B88" s="2">
        <v>3.75</v>
      </c>
      <c r="C88" s="2">
        <v>2</v>
      </c>
      <c r="D88" s="2">
        <v>175</v>
      </c>
    </row>
    <row r="89" spans="1:4" ht="15.75" customHeight="1" x14ac:dyDescent="0.25">
      <c r="A89" s="2">
        <v>51425509</v>
      </c>
      <c r="B89" s="2">
        <v>3.5</v>
      </c>
      <c r="C89" s="2">
        <v>2</v>
      </c>
      <c r="D89" s="2">
        <v>184</v>
      </c>
    </row>
    <row r="90" spans="1:4" ht="15.75" customHeight="1" x14ac:dyDescent="0.25">
      <c r="A90" s="2">
        <v>51425510</v>
      </c>
      <c r="B90" s="2">
        <v>3.92</v>
      </c>
      <c r="C90" s="2">
        <v>2</v>
      </c>
      <c r="D90" s="2">
        <v>210</v>
      </c>
    </row>
    <row r="91" spans="1:4" ht="15.75" customHeight="1" x14ac:dyDescent="0.25">
      <c r="A91" s="2">
        <v>51425511</v>
      </c>
      <c r="B91" s="2">
        <v>3.9</v>
      </c>
      <c r="C91" s="2">
        <v>1</v>
      </c>
      <c r="D91" s="2">
        <v>155</v>
      </c>
    </row>
    <row r="92" spans="1:4" ht="15.75" customHeight="1" x14ac:dyDescent="0.25">
      <c r="A92" s="2">
        <v>51425512</v>
      </c>
      <c r="B92" s="2">
        <v>3.9</v>
      </c>
      <c r="C92" s="2">
        <v>2</v>
      </c>
      <c r="D92" s="2">
        <v>185</v>
      </c>
    </row>
    <row r="93" spans="1:4" ht="15.75" customHeight="1" x14ac:dyDescent="0.25">
      <c r="A93" s="2">
        <v>51425513</v>
      </c>
      <c r="B93" s="2">
        <v>3.2</v>
      </c>
      <c r="C93" s="2">
        <v>1</v>
      </c>
      <c r="D93" s="2">
        <v>165</v>
      </c>
    </row>
    <row r="94" spans="1:4" ht="15.75" customHeight="1" x14ac:dyDescent="0.25">
      <c r="A94" s="2">
        <v>51425514</v>
      </c>
      <c r="B94" s="2">
        <v>3.5</v>
      </c>
      <c r="C94" s="2">
        <v>1</v>
      </c>
      <c r="D94" s="2">
        <v>125</v>
      </c>
    </row>
    <row r="95" spans="1:4" ht="15.75" customHeight="1" x14ac:dyDescent="0.25">
      <c r="A95" s="2">
        <v>51425515</v>
      </c>
      <c r="B95" s="2">
        <v>3.4</v>
      </c>
      <c r="C95" s="2">
        <v>1</v>
      </c>
      <c r="D95" s="2">
        <v>160</v>
      </c>
    </row>
    <row r="96" spans="1:4" ht="15.75" customHeight="1" x14ac:dyDescent="0.25">
      <c r="A96" s="2">
        <v>51425517</v>
      </c>
      <c r="B96" s="2">
        <v>3.7</v>
      </c>
      <c r="C96" s="2">
        <v>1</v>
      </c>
      <c r="D96" s="2">
        <v>130</v>
      </c>
    </row>
    <row r="97" spans="1:4" ht="15.75" customHeight="1" x14ac:dyDescent="0.25">
      <c r="A97" s="2">
        <v>51425519</v>
      </c>
      <c r="B97" s="2">
        <v>3</v>
      </c>
      <c r="C97" s="2">
        <v>1</v>
      </c>
      <c r="D97" s="2">
        <v>125</v>
      </c>
    </row>
    <row r="98" spans="1:4" ht="15.75" customHeight="1" x14ac:dyDescent="0.25">
      <c r="A98" s="2">
        <v>51425520</v>
      </c>
      <c r="B98" s="2">
        <v>3</v>
      </c>
      <c r="C98" s="2">
        <v>1</v>
      </c>
      <c r="D98" s="2">
        <v>130</v>
      </c>
    </row>
    <row r="99" spans="1:4" ht="15.75" customHeight="1" x14ac:dyDescent="0.25">
      <c r="A99" s="2">
        <v>51425521</v>
      </c>
      <c r="B99" s="2">
        <v>3.8</v>
      </c>
      <c r="C99" s="2">
        <v>1</v>
      </c>
      <c r="D99" s="2">
        <v>165</v>
      </c>
    </row>
    <row r="100" spans="1:4" ht="15.75" customHeight="1" x14ac:dyDescent="0.25">
      <c r="A100" s="2">
        <v>51425522</v>
      </c>
      <c r="B100" s="2">
        <v>3.8</v>
      </c>
      <c r="C100" s="2">
        <v>1</v>
      </c>
      <c r="D100" s="2">
        <v>128</v>
      </c>
    </row>
    <row r="101" spans="1:4" ht="15.75" customHeight="1" x14ac:dyDescent="0.25">
      <c r="A101" s="2">
        <v>51425523</v>
      </c>
      <c r="B101" s="2">
        <v>3.4</v>
      </c>
      <c r="C101" s="2">
        <v>1</v>
      </c>
      <c r="D101" s="2">
        <v>200</v>
      </c>
    </row>
    <row r="102" spans="1:4" ht="15.75" customHeight="1" x14ac:dyDescent="0.25">
      <c r="A102" s="2">
        <v>51425524</v>
      </c>
      <c r="B102" s="2">
        <v>3.7</v>
      </c>
      <c r="C102" s="2">
        <v>1</v>
      </c>
      <c r="D102" s="2">
        <v>160</v>
      </c>
    </row>
    <row r="103" spans="1:4" ht="15.75" customHeight="1" x14ac:dyDescent="0.25">
      <c r="A103" s="2">
        <v>51425525</v>
      </c>
      <c r="B103" s="2">
        <v>2.9</v>
      </c>
      <c r="C103" s="2">
        <v>2</v>
      </c>
      <c r="D103" s="2">
        <v>170</v>
      </c>
    </row>
    <row r="104" spans="1:4" ht="15.75" customHeight="1" x14ac:dyDescent="0.25">
      <c r="A104" s="2">
        <v>51425526</v>
      </c>
      <c r="B104" s="2">
        <v>3.9</v>
      </c>
      <c r="C104" s="2">
        <v>1</v>
      </c>
      <c r="D104" s="2">
        <v>129</v>
      </c>
    </row>
    <row r="105" spans="1:4" ht="15.75" customHeight="1" x14ac:dyDescent="0.25">
      <c r="A105" s="2">
        <v>51425527</v>
      </c>
      <c r="B105" s="2">
        <v>3.6</v>
      </c>
      <c r="C105" s="2">
        <v>1</v>
      </c>
      <c r="D105" s="2">
        <v>170</v>
      </c>
    </row>
    <row r="106" spans="1:4" ht="15.75" customHeight="1" x14ac:dyDescent="0.25">
      <c r="A106" s="2">
        <v>51425528</v>
      </c>
      <c r="B106" s="2">
        <v>2.8</v>
      </c>
      <c r="C106" s="2">
        <v>2</v>
      </c>
      <c r="D106" s="2">
        <v>138</v>
      </c>
    </row>
    <row r="107" spans="1:4" ht="15.75" customHeight="1" x14ac:dyDescent="0.25">
      <c r="A107" s="2">
        <v>51425529</v>
      </c>
      <c r="B107" s="2">
        <v>3.3</v>
      </c>
      <c r="C107" s="2">
        <v>2</v>
      </c>
      <c r="D107" s="2">
        <v>150</v>
      </c>
    </row>
    <row r="108" spans="1:4" ht="15.75" customHeight="1" x14ac:dyDescent="0.25">
      <c r="A108" s="2">
        <v>51425530</v>
      </c>
      <c r="B108" s="2">
        <v>3.4</v>
      </c>
      <c r="C108" s="2">
        <v>1</v>
      </c>
      <c r="D108" s="2">
        <v>170</v>
      </c>
    </row>
    <row r="109" spans="1:4" ht="15.75" customHeight="1" x14ac:dyDescent="0.25">
      <c r="A109" s="2">
        <v>51425531</v>
      </c>
      <c r="B109" s="2">
        <v>3.77</v>
      </c>
      <c r="C109" s="2">
        <v>1</v>
      </c>
      <c r="D109" s="2">
        <v>113</v>
      </c>
    </row>
    <row r="110" spans="1:4" ht="15.75" customHeight="1" x14ac:dyDescent="0.25">
      <c r="A110" s="2">
        <v>51425532</v>
      </c>
      <c r="B110" s="2">
        <v>3.63</v>
      </c>
      <c r="C110" s="2">
        <v>1</v>
      </c>
      <c r="D110" s="2">
        <v>140</v>
      </c>
    </row>
    <row r="111" spans="1:4" ht="15.75" customHeight="1" x14ac:dyDescent="0.25">
      <c r="A111" s="2">
        <v>51425533</v>
      </c>
      <c r="B111" s="2">
        <v>3.2</v>
      </c>
      <c r="C111" s="2">
        <v>2</v>
      </c>
      <c r="D111" s="2">
        <v>185</v>
      </c>
    </row>
    <row r="112" spans="1:4" ht="15.75" customHeight="1" x14ac:dyDescent="0.25">
      <c r="A112" s="2">
        <v>51425534</v>
      </c>
      <c r="B112" s="2">
        <v>3.5</v>
      </c>
      <c r="C112" s="2">
        <v>1</v>
      </c>
      <c r="D112" s="2">
        <v>156</v>
      </c>
    </row>
    <row r="113" spans="1:4" ht="15.75" customHeight="1" x14ac:dyDescent="0.25">
      <c r="A113" s="2">
        <v>51425535</v>
      </c>
      <c r="B113" s="2">
        <v>3</v>
      </c>
      <c r="C113" s="2">
        <v>1</v>
      </c>
      <c r="D113" s="2">
        <v>180</v>
      </c>
    </row>
    <row r="114" spans="1:4" ht="15.75" customHeight="1" x14ac:dyDescent="0.25">
      <c r="A114" s="2">
        <v>51425536</v>
      </c>
      <c r="B114" s="2">
        <v>3.8820000000000001</v>
      </c>
      <c r="C114" s="2">
        <v>1</v>
      </c>
      <c r="D114" s="2">
        <v>120</v>
      </c>
    </row>
    <row r="115" spans="1:4" ht="15.75" customHeight="1" x14ac:dyDescent="0.25">
      <c r="A115" s="2">
        <v>51425537</v>
      </c>
      <c r="B115" s="2">
        <v>3</v>
      </c>
      <c r="C115" s="2">
        <v>2</v>
      </c>
      <c r="D115" s="2">
        <v>135</v>
      </c>
    </row>
    <row r="116" spans="1:4" ht="15.75" customHeight="1" x14ac:dyDescent="0.25">
      <c r="A116" s="2">
        <v>51425538</v>
      </c>
      <c r="B116" s="2">
        <v>3.9</v>
      </c>
      <c r="C116" s="2">
        <v>1</v>
      </c>
      <c r="D116" s="2">
        <v>135</v>
      </c>
    </row>
    <row r="117" spans="1:4" ht="15.75" customHeight="1" x14ac:dyDescent="0.25"/>
    <row r="118" spans="1:4" ht="15.75" customHeight="1" x14ac:dyDescent="0.25"/>
    <row r="119" spans="1:4" ht="15.75" customHeight="1" x14ac:dyDescent="0.25"/>
    <row r="120" spans="1:4" ht="15.75" customHeight="1" x14ac:dyDescent="0.25"/>
    <row r="121" spans="1:4" ht="15.75" customHeight="1" x14ac:dyDescent="0.25"/>
    <row r="122" spans="1:4" ht="15.75" customHeight="1" x14ac:dyDescent="0.25"/>
    <row r="123" spans="1:4" ht="15.75" customHeight="1" x14ac:dyDescent="0.25"/>
    <row r="124" spans="1:4" ht="15.75" customHeight="1" x14ac:dyDescent="0.25"/>
    <row r="125" spans="1:4" ht="15.75" customHeight="1" x14ac:dyDescent="0.25"/>
    <row r="126" spans="1:4" ht="15.75" customHeight="1" x14ac:dyDescent="0.25"/>
    <row r="127" spans="1:4" ht="15.75" customHeight="1" x14ac:dyDescent="0.25"/>
    <row r="128" spans="1: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3"/>
  <sheetViews>
    <sheetView showGridLines="0" workbookViewId="0">
      <selection activeCell="C21" sqref="C21"/>
    </sheetView>
  </sheetViews>
  <sheetFormatPr defaultColWidth="14.42578125" defaultRowHeight="15" customHeight="1" x14ac:dyDescent="0.25"/>
  <sheetData>
    <row r="1" spans="1:8" x14ac:dyDescent="0.25">
      <c r="A1" s="11" t="s">
        <v>7</v>
      </c>
      <c r="B1" s="11" t="s">
        <v>2</v>
      </c>
      <c r="C1" s="12"/>
    </row>
    <row r="2" spans="1:8" x14ac:dyDescent="0.25">
      <c r="A2" s="11" t="s">
        <v>1</v>
      </c>
      <c r="B2" s="13">
        <v>1</v>
      </c>
      <c r="C2" s="28">
        <v>2</v>
      </c>
    </row>
    <row r="3" spans="1:8" x14ac:dyDescent="0.25">
      <c r="A3" s="13">
        <v>2.2000000000000002</v>
      </c>
      <c r="B3" s="15"/>
      <c r="C3" s="29">
        <v>2.2000000000000002</v>
      </c>
    </row>
    <row r="4" spans="1:8" x14ac:dyDescent="0.25">
      <c r="A4" s="17">
        <v>2.25</v>
      </c>
      <c r="B4" s="18">
        <v>2.25</v>
      </c>
      <c r="C4" s="30"/>
    </row>
    <row r="5" spans="1:8" x14ac:dyDescent="0.25">
      <c r="A5" s="17">
        <v>2.4</v>
      </c>
      <c r="B5" s="18"/>
      <c r="C5" s="30">
        <v>2.4</v>
      </c>
    </row>
    <row r="6" spans="1:8" x14ac:dyDescent="0.25">
      <c r="A6" s="17">
        <v>2.6</v>
      </c>
      <c r="B6" s="18">
        <v>2.6</v>
      </c>
      <c r="C6" s="30"/>
    </row>
    <row r="7" spans="1:8" x14ac:dyDescent="0.25">
      <c r="A7" s="17">
        <v>2.8</v>
      </c>
      <c r="B7" s="18">
        <v>2.7999999999999994</v>
      </c>
      <c r="C7" s="30">
        <v>2.8</v>
      </c>
    </row>
    <row r="8" spans="1:8" x14ac:dyDescent="0.25">
      <c r="A8" s="17">
        <v>2.9</v>
      </c>
      <c r="B8" s="18">
        <v>2.9</v>
      </c>
      <c r="C8" s="30">
        <v>2.9</v>
      </c>
    </row>
    <row r="9" spans="1:8" x14ac:dyDescent="0.25">
      <c r="A9" s="17">
        <v>3</v>
      </c>
      <c r="B9" s="18">
        <v>3</v>
      </c>
      <c r="C9" s="30">
        <v>3</v>
      </c>
    </row>
    <row r="10" spans="1:8" x14ac:dyDescent="0.25">
      <c r="A10" s="17">
        <v>3.1</v>
      </c>
      <c r="B10" s="18"/>
      <c r="C10" s="30">
        <v>3.1</v>
      </c>
      <c r="F10" s="3" t="s">
        <v>8</v>
      </c>
      <c r="G10" s="5" t="s">
        <v>4</v>
      </c>
      <c r="H10" s="5" t="s">
        <v>5</v>
      </c>
    </row>
    <row r="11" spans="1:8" x14ac:dyDescent="0.25">
      <c r="A11" s="17">
        <v>3.2</v>
      </c>
      <c r="B11" s="18">
        <v>3.1999999999999997</v>
      </c>
      <c r="C11" s="30">
        <v>3.2</v>
      </c>
      <c r="G11" s="2">
        <v>3.4404861111111109</v>
      </c>
      <c r="H11" s="2">
        <v>3.3990697674418602</v>
      </c>
    </row>
    <row r="12" spans="1:8" x14ac:dyDescent="0.25">
      <c r="A12" s="17">
        <v>3.3</v>
      </c>
      <c r="B12" s="18">
        <v>3.2999999999999994</v>
      </c>
      <c r="C12" s="30">
        <v>3.3</v>
      </c>
    </row>
    <row r="13" spans="1:8" x14ac:dyDescent="0.25">
      <c r="A13" s="17">
        <v>3.35</v>
      </c>
      <c r="B13" s="18">
        <v>3.35</v>
      </c>
      <c r="C13" s="30"/>
    </row>
    <row r="14" spans="1:8" x14ac:dyDescent="0.25">
      <c r="A14" s="17">
        <v>3.4</v>
      </c>
      <c r="B14" s="18">
        <v>3.4</v>
      </c>
      <c r="C14" s="30">
        <v>3.4</v>
      </c>
    </row>
    <row r="15" spans="1:8" x14ac:dyDescent="0.25">
      <c r="A15" s="17">
        <v>3.5</v>
      </c>
      <c r="B15" s="18">
        <v>3.5</v>
      </c>
      <c r="C15" s="30">
        <v>3.5</v>
      </c>
    </row>
    <row r="16" spans="1:8" x14ac:dyDescent="0.25">
      <c r="A16" s="17">
        <v>3.6</v>
      </c>
      <c r="B16" s="18">
        <v>3.6</v>
      </c>
      <c r="C16" s="30">
        <v>3.6</v>
      </c>
    </row>
    <row r="17" spans="1:3" x14ac:dyDescent="0.25">
      <c r="A17" s="17">
        <v>3.605</v>
      </c>
      <c r="B17" s="18">
        <v>3.605</v>
      </c>
      <c r="C17" s="30"/>
    </row>
    <row r="18" spans="1:3" x14ac:dyDescent="0.25">
      <c r="A18" s="17">
        <v>3.63</v>
      </c>
      <c r="B18" s="18">
        <v>3.63</v>
      </c>
      <c r="C18" s="30"/>
    </row>
    <row r="19" spans="1:3" x14ac:dyDescent="0.25">
      <c r="A19" s="17">
        <v>3.65</v>
      </c>
      <c r="B19" s="18">
        <v>3.65</v>
      </c>
      <c r="C19" s="30"/>
    </row>
    <row r="20" spans="1:3" x14ac:dyDescent="0.25">
      <c r="A20" s="17">
        <v>3.6539999999999999</v>
      </c>
      <c r="B20" s="18">
        <v>3.6539999999999999</v>
      </c>
      <c r="C20" s="30"/>
    </row>
    <row r="21" spans="1:3" x14ac:dyDescent="0.25">
      <c r="A21" s="17">
        <v>3.67</v>
      </c>
      <c r="B21" s="18">
        <v>3.67</v>
      </c>
      <c r="C21" s="30"/>
    </row>
    <row r="22" spans="1:3" x14ac:dyDescent="0.25">
      <c r="A22" s="17">
        <v>3.7</v>
      </c>
      <c r="B22" s="18">
        <v>3.6999999999999997</v>
      </c>
      <c r="C22" s="30">
        <v>3.7000000000000006</v>
      </c>
    </row>
    <row r="23" spans="1:3" x14ac:dyDescent="0.25">
      <c r="A23" s="17">
        <v>3.73</v>
      </c>
      <c r="B23" s="18">
        <v>3.73</v>
      </c>
      <c r="C23" s="30"/>
    </row>
    <row r="24" spans="1:3" x14ac:dyDescent="0.25">
      <c r="A24" s="17">
        <v>3.75</v>
      </c>
      <c r="B24" s="18"/>
      <c r="C24" s="30">
        <v>3.75</v>
      </c>
    </row>
    <row r="25" spans="1:3" x14ac:dyDescent="0.25">
      <c r="A25" s="17">
        <v>3.77</v>
      </c>
      <c r="B25" s="18">
        <v>3.77</v>
      </c>
      <c r="C25" s="30"/>
    </row>
    <row r="26" spans="1:3" x14ac:dyDescent="0.25">
      <c r="A26" s="17">
        <v>3.79</v>
      </c>
      <c r="B26" s="18"/>
      <c r="C26" s="30">
        <v>3.79</v>
      </c>
    </row>
    <row r="27" spans="1:3" x14ac:dyDescent="0.25">
      <c r="A27" s="17">
        <v>3.8</v>
      </c>
      <c r="B27" s="18">
        <v>3.7999999999999994</v>
      </c>
      <c r="C27" s="30">
        <v>3.7999999999999994</v>
      </c>
    </row>
    <row r="28" spans="1:3" x14ac:dyDescent="0.25">
      <c r="A28" s="17">
        <v>3.83</v>
      </c>
      <c r="B28" s="18">
        <v>3.83</v>
      </c>
      <c r="C28" s="30">
        <v>3.83</v>
      </c>
    </row>
    <row r="29" spans="1:3" x14ac:dyDescent="0.25">
      <c r="A29" s="17">
        <v>3.87</v>
      </c>
      <c r="B29" s="18"/>
      <c r="C29" s="30">
        <v>3.87</v>
      </c>
    </row>
    <row r="30" spans="1:3" x14ac:dyDescent="0.25">
      <c r="A30" s="17">
        <v>3.8820000000000001</v>
      </c>
      <c r="B30" s="18">
        <v>3.8820000000000001</v>
      </c>
      <c r="C30" s="30"/>
    </row>
    <row r="31" spans="1:3" x14ac:dyDescent="0.25">
      <c r="A31" s="17">
        <v>3.89</v>
      </c>
      <c r="B31" s="18">
        <v>3.89</v>
      </c>
      <c r="C31" s="30"/>
    </row>
    <row r="32" spans="1:3" x14ac:dyDescent="0.25">
      <c r="A32" s="17">
        <v>3.9</v>
      </c>
      <c r="B32" s="18">
        <v>3.9</v>
      </c>
      <c r="C32" s="30">
        <v>3.9</v>
      </c>
    </row>
    <row r="33" spans="1:3" x14ac:dyDescent="0.25">
      <c r="A33" s="17">
        <v>3.9039999999999999</v>
      </c>
      <c r="B33" s="18">
        <v>3.9039999999999999</v>
      </c>
      <c r="C33" s="30"/>
    </row>
    <row r="34" spans="1:3" x14ac:dyDescent="0.25">
      <c r="A34" s="17">
        <v>3.92</v>
      </c>
      <c r="B34" s="18"/>
      <c r="C34" s="30">
        <v>3.92</v>
      </c>
    </row>
    <row r="35" spans="1:3" x14ac:dyDescent="0.25">
      <c r="A35" s="17">
        <v>4</v>
      </c>
      <c r="B35" s="18">
        <v>4</v>
      </c>
      <c r="C35" s="30">
        <v>4</v>
      </c>
    </row>
    <row r="36" spans="1:3" x14ac:dyDescent="0.25">
      <c r="A36" s="20" t="s">
        <v>9</v>
      </c>
      <c r="B36" s="21">
        <v>3.4404861111111109</v>
      </c>
      <c r="C36" s="31">
        <v>3.3990697674418602</v>
      </c>
    </row>
    <row r="37" spans="1:3" x14ac:dyDescent="0.25">
      <c r="B37" s="5"/>
      <c r="C37" s="5"/>
    </row>
    <row r="39" spans="1:3" x14ac:dyDescent="0.25">
      <c r="B39" s="5"/>
      <c r="C39" s="5"/>
    </row>
    <row r="41" spans="1:3" x14ac:dyDescent="0.25">
      <c r="B41" s="5"/>
      <c r="C41" s="5"/>
    </row>
    <row r="43" spans="1:3" x14ac:dyDescent="0.25">
      <c r="B43" s="5"/>
      <c r="C4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5" width="8.7109375" customWidth="1"/>
    <col min="6" max="6" width="53.42578125" customWidth="1"/>
    <col min="7" max="7" width="131.140625" customWidth="1"/>
    <col min="8" max="8" width="11.140625" customWidth="1"/>
    <col min="9" max="28" width="8.7109375" customWidth="1"/>
  </cols>
  <sheetData>
    <row r="1" spans="1:8" x14ac:dyDescent="0.25">
      <c r="A1" s="1" t="s">
        <v>0</v>
      </c>
      <c r="B1" s="1" t="s">
        <v>2</v>
      </c>
      <c r="C1" s="6" t="s">
        <v>1</v>
      </c>
      <c r="D1" s="6" t="s">
        <v>10</v>
      </c>
      <c r="E1" s="1" t="s">
        <v>11</v>
      </c>
      <c r="F1" s="1" t="s">
        <v>12</v>
      </c>
      <c r="G1" s="1" t="s">
        <v>13</v>
      </c>
      <c r="H1" s="7" t="s">
        <v>14</v>
      </c>
    </row>
    <row r="2" spans="1:8" x14ac:dyDescent="0.25">
      <c r="A2" s="2">
        <v>51425414</v>
      </c>
      <c r="B2" s="2">
        <v>2</v>
      </c>
      <c r="C2" s="2">
        <f>VLOOKUP(A2,studentid,2,FALSE)</f>
        <v>2.4</v>
      </c>
      <c r="D2" s="2">
        <f>VLOOKUP(A2,studentid,4,FALSE)</f>
        <v>187</v>
      </c>
      <c r="E2" s="2">
        <v>1</v>
      </c>
      <c r="F2" s="2" t="s">
        <v>15</v>
      </c>
      <c r="G2" s="2" t="s">
        <v>16</v>
      </c>
      <c r="H2" s="2" t="b">
        <f ca="1">IFERROR(__xludf.DUMMYFUNCTION("REGEXMATCH(G2,""z.a"")"),FALSE)</f>
        <v>0</v>
      </c>
    </row>
    <row r="3" spans="1:8" x14ac:dyDescent="0.25">
      <c r="A3" s="2">
        <v>51425415</v>
      </c>
      <c r="B3" s="2">
        <v>1</v>
      </c>
      <c r="C3" s="2">
        <f>VLOOKUP(A3,studentid,2,FALSE)</f>
        <v>3.6539999999999999</v>
      </c>
      <c r="D3" s="2">
        <f>VLOOKUP(A3,studentid,4,FALSE)</f>
        <v>155</v>
      </c>
      <c r="E3" s="2">
        <v>1</v>
      </c>
      <c r="F3" s="2" t="s">
        <v>17</v>
      </c>
      <c r="G3" s="2" t="s">
        <v>18</v>
      </c>
      <c r="H3" s="2" t="b">
        <f ca="1">IFERROR(__xludf.DUMMYFUNCTION("REGEXMATCH(G3,""z.a"")"),FALSE)</f>
        <v>0</v>
      </c>
    </row>
    <row r="4" spans="1:8" x14ac:dyDescent="0.25">
      <c r="A4" s="2">
        <v>51425416</v>
      </c>
      <c r="B4" s="2">
        <v>1</v>
      </c>
      <c r="C4" s="2">
        <v>3.4249999999999985</v>
      </c>
      <c r="D4" s="2">
        <v>140</v>
      </c>
      <c r="E4" s="2">
        <v>2</v>
      </c>
      <c r="F4" s="2" t="s">
        <v>19</v>
      </c>
      <c r="G4" s="2" t="s">
        <v>20</v>
      </c>
      <c r="H4" s="2" t="b">
        <f ca="1">IFERROR(__xludf.DUMMYFUNCTION("REGEXMATCH(G4,""z.a"")"),FALSE)</f>
        <v>0</v>
      </c>
    </row>
    <row r="5" spans="1:8" x14ac:dyDescent="0.25">
      <c r="A5" s="2">
        <v>51425417</v>
      </c>
      <c r="B5" s="2">
        <v>1</v>
      </c>
      <c r="C5" s="2">
        <f t="shared" ref="C5:C13" si="0">VLOOKUP(A5,studentid,2,FALSE)</f>
        <v>3.2</v>
      </c>
      <c r="D5" s="2">
        <f t="shared" ref="D5:D13" si="1">VLOOKUP(A5,studentid,4,FALSE)</f>
        <v>240</v>
      </c>
      <c r="E5" s="2">
        <v>2</v>
      </c>
      <c r="G5" s="2" t="s">
        <v>21</v>
      </c>
      <c r="H5" s="2" t="b">
        <f ca="1">IFERROR(__xludf.DUMMYFUNCTION("REGEXMATCH(G5,""z.a"")"),FALSE)</f>
        <v>0</v>
      </c>
    </row>
    <row r="6" spans="1:8" x14ac:dyDescent="0.25">
      <c r="A6" s="2">
        <v>51425418</v>
      </c>
      <c r="B6" s="2">
        <v>1</v>
      </c>
      <c r="C6" s="2">
        <f t="shared" si="0"/>
        <v>3.5</v>
      </c>
      <c r="D6" s="2">
        <f t="shared" si="1"/>
        <v>190</v>
      </c>
      <c r="E6" s="2">
        <v>1</v>
      </c>
      <c r="F6" s="2" t="s">
        <v>22</v>
      </c>
      <c r="G6" s="2" t="s">
        <v>23</v>
      </c>
      <c r="H6" s="2" t="b">
        <f ca="1">IFERROR(__xludf.DUMMYFUNCTION("REGEXMATCH(G6,""z.a"")"),FALSE)</f>
        <v>0</v>
      </c>
    </row>
    <row r="7" spans="1:8" x14ac:dyDescent="0.25">
      <c r="A7" s="2">
        <v>51425419</v>
      </c>
      <c r="B7" s="2">
        <v>1</v>
      </c>
      <c r="C7" s="2">
        <f t="shared" si="0"/>
        <v>2.25</v>
      </c>
      <c r="D7" s="2">
        <f t="shared" si="1"/>
        <v>190</v>
      </c>
      <c r="E7" s="2">
        <v>2</v>
      </c>
      <c r="F7" s="2" t="s">
        <v>24</v>
      </c>
      <c r="G7" s="2" t="s">
        <v>25</v>
      </c>
      <c r="H7" s="2" t="b">
        <f ca="1">IFERROR(__xludf.DUMMYFUNCTION("REGEXMATCH(G7,""z.a"")"),FALSE)</f>
        <v>0</v>
      </c>
    </row>
    <row r="8" spans="1:8" x14ac:dyDescent="0.25">
      <c r="A8" s="2">
        <v>51425420</v>
      </c>
      <c r="B8" s="2">
        <v>2</v>
      </c>
      <c r="C8" s="2">
        <f t="shared" si="0"/>
        <v>3.8</v>
      </c>
      <c r="D8" s="2">
        <f t="shared" si="1"/>
        <v>180</v>
      </c>
      <c r="E8" s="2">
        <v>1</v>
      </c>
      <c r="F8" s="2" t="s">
        <v>26</v>
      </c>
      <c r="G8" s="2" t="s">
        <v>27</v>
      </c>
      <c r="H8" s="2" t="b">
        <f ca="1">IFERROR(__xludf.DUMMYFUNCTION("REGEXMATCH(G8,""z.a"")"),TRUE)</f>
        <v>1</v>
      </c>
    </row>
    <row r="9" spans="1:8" x14ac:dyDescent="0.25">
      <c r="A9" s="2">
        <v>51425421</v>
      </c>
      <c r="B9" s="2">
        <v>1</v>
      </c>
      <c r="C9" s="2">
        <f t="shared" si="0"/>
        <v>3.3</v>
      </c>
      <c r="D9" s="2">
        <f t="shared" si="1"/>
        <v>137</v>
      </c>
      <c r="E9" s="2">
        <v>2</v>
      </c>
      <c r="F9" s="2" t="s">
        <v>19</v>
      </c>
      <c r="G9" s="2" t="s">
        <v>28</v>
      </c>
      <c r="H9" s="2" t="b">
        <f ca="1">IFERROR(__xludf.DUMMYFUNCTION("REGEXMATCH(G9,""z.a"")"),FALSE)</f>
        <v>0</v>
      </c>
    </row>
    <row r="10" spans="1:8" x14ac:dyDescent="0.25">
      <c r="A10" s="2">
        <v>51425422</v>
      </c>
      <c r="B10" s="2">
        <v>1</v>
      </c>
      <c r="C10" s="2">
        <f t="shared" si="0"/>
        <v>3.3</v>
      </c>
      <c r="D10" s="2">
        <f t="shared" si="1"/>
        <v>180</v>
      </c>
      <c r="E10" s="2">
        <v>2</v>
      </c>
      <c r="F10" s="2" t="s">
        <v>19</v>
      </c>
      <c r="G10" s="2" t="s">
        <v>29</v>
      </c>
      <c r="H10" s="2" t="b">
        <f ca="1">IFERROR(__xludf.DUMMYFUNCTION("REGEXMATCH(G10,""z.a"")"),FALSE)</f>
        <v>0</v>
      </c>
    </row>
    <row r="11" spans="1:8" x14ac:dyDescent="0.25">
      <c r="A11" s="2">
        <v>51425423</v>
      </c>
      <c r="B11" s="2">
        <v>1</v>
      </c>
      <c r="C11" s="2">
        <f t="shared" si="0"/>
        <v>3.3</v>
      </c>
      <c r="D11" s="2">
        <f t="shared" si="1"/>
        <v>125</v>
      </c>
      <c r="E11" s="2">
        <v>1</v>
      </c>
      <c r="F11" s="2" t="s">
        <v>30</v>
      </c>
      <c r="G11" s="2" t="s">
        <v>31</v>
      </c>
      <c r="H11" s="2" t="b">
        <f ca="1">IFERROR(__xludf.DUMMYFUNCTION("REGEXMATCH(G11,""z.a"")"),FALSE)</f>
        <v>0</v>
      </c>
    </row>
    <row r="12" spans="1:8" x14ac:dyDescent="0.25">
      <c r="A12" s="2">
        <v>51425424</v>
      </c>
      <c r="B12" s="2">
        <v>1</v>
      </c>
      <c r="C12" s="2">
        <f t="shared" si="0"/>
        <v>3.5</v>
      </c>
      <c r="D12" s="2">
        <f t="shared" si="1"/>
        <v>116</v>
      </c>
      <c r="E12" s="2">
        <v>1</v>
      </c>
      <c r="F12" s="2" t="s">
        <v>26</v>
      </c>
      <c r="G12" s="2" t="s">
        <v>32</v>
      </c>
      <c r="H12" s="2" t="b">
        <f ca="1">IFERROR(__xludf.DUMMYFUNCTION("REGEXMATCH(G12,""z.a"")"),FALSE)</f>
        <v>0</v>
      </c>
    </row>
    <row r="13" spans="1:8" x14ac:dyDescent="0.25">
      <c r="A13" s="2">
        <v>51425425</v>
      </c>
      <c r="B13" s="2">
        <v>1</v>
      </c>
      <c r="C13" s="2">
        <f t="shared" si="0"/>
        <v>3.9039999999999999</v>
      </c>
      <c r="D13" s="2">
        <f t="shared" si="1"/>
        <v>110</v>
      </c>
      <c r="E13" s="2">
        <v>1</v>
      </c>
      <c r="F13" s="2" t="s">
        <v>33</v>
      </c>
      <c r="G13" s="2" t="s">
        <v>34</v>
      </c>
      <c r="H13" s="2" t="b">
        <f ca="1">IFERROR(__xludf.DUMMYFUNCTION("REGEXMATCH(G13,""z.a"")"),FALSE)</f>
        <v>0</v>
      </c>
    </row>
    <row r="14" spans="1:8" x14ac:dyDescent="0.25">
      <c r="A14" s="2">
        <v>51425426</v>
      </c>
      <c r="B14" s="2">
        <v>2</v>
      </c>
      <c r="C14" s="2">
        <v>3.4249999999999985</v>
      </c>
      <c r="D14" s="2">
        <v>140</v>
      </c>
      <c r="E14" s="2">
        <v>1</v>
      </c>
      <c r="F14" s="2" t="s">
        <v>35</v>
      </c>
      <c r="G14" s="2" t="s">
        <v>36</v>
      </c>
      <c r="H14" s="2" t="b">
        <f ca="1">IFERROR(__xludf.DUMMYFUNCTION("REGEXMATCH(G14,""z.a"")"),TRUE)</f>
        <v>1</v>
      </c>
    </row>
    <row r="15" spans="1:8" x14ac:dyDescent="0.25">
      <c r="A15" s="2">
        <v>51425427</v>
      </c>
      <c r="B15" s="2">
        <v>1</v>
      </c>
      <c r="C15" s="2">
        <f>VLOOKUP(A15,studentid,2,FALSE)</f>
        <v>3.6</v>
      </c>
      <c r="D15" s="2">
        <f>VLOOKUP(A15,studentid,4,FALSE)</f>
        <v>123</v>
      </c>
      <c r="E15" s="2">
        <v>1</v>
      </c>
      <c r="F15" s="2" t="s">
        <v>37</v>
      </c>
      <c r="G15" s="2" t="s">
        <v>38</v>
      </c>
      <c r="H15" s="2" t="b">
        <f ca="1">IFERROR(__xludf.DUMMYFUNCTION("REGEXMATCH(G15,""z.a"")"),FALSE)</f>
        <v>0</v>
      </c>
    </row>
    <row r="16" spans="1:8" x14ac:dyDescent="0.25">
      <c r="A16" s="2">
        <v>51425428</v>
      </c>
      <c r="B16" s="2">
        <v>2</v>
      </c>
      <c r="C16" s="2">
        <f>VLOOKUP(A16,studentid,2,FALSE)</f>
        <v>3.1</v>
      </c>
      <c r="D16" s="2">
        <f>VLOOKUP(A16,studentid,4,FALSE)</f>
        <v>185</v>
      </c>
      <c r="E16" s="2">
        <v>1</v>
      </c>
      <c r="F16" s="2" t="s">
        <v>39</v>
      </c>
      <c r="G16" s="2" t="s">
        <v>40</v>
      </c>
      <c r="H16" s="2" t="b">
        <f ca="1">IFERROR(__xludf.DUMMYFUNCTION("REGEXMATCH(G16,""z.a"")"),TRUE)</f>
        <v>1</v>
      </c>
    </row>
    <row r="17" spans="1:8" x14ac:dyDescent="0.25">
      <c r="A17" s="2">
        <v>51425429</v>
      </c>
      <c r="B17" s="2">
        <v>2</v>
      </c>
      <c r="C17" s="2">
        <v>3.4249999999999985</v>
      </c>
      <c r="D17" s="2">
        <v>140</v>
      </c>
      <c r="E17" s="2">
        <v>1</v>
      </c>
      <c r="F17" s="2" t="s">
        <v>39</v>
      </c>
      <c r="G17" s="2" t="s">
        <v>41</v>
      </c>
      <c r="H17" s="2" t="b">
        <f ca="1">IFERROR(__xludf.DUMMYFUNCTION("REGEXMATCH(G17,""z.a"")"),TRUE)</f>
        <v>1</v>
      </c>
    </row>
    <row r="18" spans="1:8" x14ac:dyDescent="0.25">
      <c r="A18" s="2">
        <v>51425430</v>
      </c>
      <c r="B18" s="2">
        <v>1</v>
      </c>
      <c r="C18" s="2">
        <f t="shared" ref="C18:C33" si="2">VLOOKUP(A18,studentid,2,FALSE)</f>
        <v>4</v>
      </c>
      <c r="D18" s="2">
        <f t="shared" ref="D18:D33" si="3">VLOOKUP(A18,studentid,4,FALSE)</f>
        <v>145</v>
      </c>
      <c r="E18" s="2">
        <v>2</v>
      </c>
      <c r="G18" s="2" t="s">
        <v>42</v>
      </c>
      <c r="H18" s="2" t="b">
        <f ca="1">IFERROR(__xludf.DUMMYFUNCTION("REGEXMATCH(G18,""z.a"")"),FALSE)</f>
        <v>0</v>
      </c>
    </row>
    <row r="19" spans="1:8" x14ac:dyDescent="0.25">
      <c r="A19" s="2">
        <v>51425431</v>
      </c>
      <c r="B19" s="2">
        <v>2</v>
      </c>
      <c r="C19" s="2">
        <f t="shared" si="2"/>
        <v>3.6</v>
      </c>
      <c r="D19" s="2">
        <f t="shared" si="3"/>
        <v>170</v>
      </c>
      <c r="E19" s="2">
        <v>1</v>
      </c>
      <c r="F19" s="2" t="s">
        <v>43</v>
      </c>
      <c r="G19" s="2" t="s">
        <v>44</v>
      </c>
      <c r="H19" s="2" t="b">
        <f ca="1">IFERROR(__xludf.DUMMYFUNCTION("REGEXMATCH(G19,""z.a"")"),FALSE)</f>
        <v>0</v>
      </c>
    </row>
    <row r="20" spans="1:8" x14ac:dyDescent="0.25">
      <c r="A20" s="2">
        <v>51425432</v>
      </c>
      <c r="B20" s="2">
        <v>1</v>
      </c>
      <c r="C20" s="2">
        <f t="shared" si="2"/>
        <v>3.4</v>
      </c>
      <c r="D20" s="2">
        <f t="shared" si="3"/>
        <v>135</v>
      </c>
      <c r="E20" s="2">
        <v>2</v>
      </c>
      <c r="F20" s="2" t="s">
        <v>45</v>
      </c>
      <c r="G20" s="2" t="s">
        <v>46</v>
      </c>
      <c r="H20" s="2" t="b">
        <f ca="1">IFERROR(__xludf.DUMMYFUNCTION("REGEXMATCH(G20,""z.a"")"),FALSE)</f>
        <v>0</v>
      </c>
    </row>
    <row r="21" spans="1:8" ht="15.75" customHeight="1" x14ac:dyDescent="0.25">
      <c r="A21" s="2">
        <v>51425433</v>
      </c>
      <c r="B21" s="2">
        <v>2</v>
      </c>
      <c r="C21" s="2">
        <f t="shared" si="2"/>
        <v>2.2000000000000002</v>
      </c>
      <c r="D21" s="2">
        <f t="shared" si="3"/>
        <v>165</v>
      </c>
      <c r="E21" s="2">
        <v>2</v>
      </c>
      <c r="F21" s="2" t="s">
        <v>47</v>
      </c>
      <c r="G21" s="2" t="s">
        <v>48</v>
      </c>
      <c r="H21" s="2" t="b">
        <f ca="1">IFERROR(__xludf.DUMMYFUNCTION("REGEXMATCH(G21,""z.a"")"),FALSE)</f>
        <v>0</v>
      </c>
    </row>
    <row r="22" spans="1:8" ht="15.75" customHeight="1" x14ac:dyDescent="0.25">
      <c r="A22" s="2">
        <v>51425434</v>
      </c>
      <c r="B22" s="2">
        <v>2</v>
      </c>
      <c r="C22" s="2">
        <f t="shared" si="2"/>
        <v>3.3</v>
      </c>
      <c r="D22" s="2">
        <f t="shared" si="3"/>
        <v>175</v>
      </c>
      <c r="E22" s="2">
        <v>1</v>
      </c>
      <c r="F22" s="2" t="s">
        <v>49</v>
      </c>
      <c r="G22" s="2" t="s">
        <v>50</v>
      </c>
      <c r="H22" s="2" t="b">
        <f ca="1">IFERROR(__xludf.DUMMYFUNCTION("REGEXMATCH(G22,""z.a"")"),FALSE)</f>
        <v>0</v>
      </c>
    </row>
    <row r="23" spans="1:8" ht="15.75" customHeight="1" x14ac:dyDescent="0.25">
      <c r="A23" s="2">
        <v>51425435</v>
      </c>
      <c r="B23" s="2">
        <v>2</v>
      </c>
      <c r="C23" s="2">
        <f t="shared" si="2"/>
        <v>3.87</v>
      </c>
      <c r="D23" s="2">
        <f t="shared" si="3"/>
        <v>195</v>
      </c>
      <c r="E23" s="2">
        <v>1</v>
      </c>
      <c r="F23" s="2" t="s">
        <v>51</v>
      </c>
      <c r="G23" s="2" t="s">
        <v>52</v>
      </c>
      <c r="H23" s="2" t="b">
        <f ca="1">IFERROR(__xludf.DUMMYFUNCTION("REGEXMATCH(G23,""z.a"")"),FALSE)</f>
        <v>0</v>
      </c>
    </row>
    <row r="24" spans="1:8" ht="15.75" customHeight="1" x14ac:dyDescent="0.25">
      <c r="A24" s="2">
        <v>51425436</v>
      </c>
      <c r="B24" s="2">
        <v>2</v>
      </c>
      <c r="C24" s="2">
        <f t="shared" si="2"/>
        <v>3.7</v>
      </c>
      <c r="D24" s="2">
        <f t="shared" si="3"/>
        <v>185</v>
      </c>
      <c r="E24" s="2">
        <v>1</v>
      </c>
      <c r="F24" s="2" t="s">
        <v>53</v>
      </c>
      <c r="G24" s="2" t="s">
        <v>54</v>
      </c>
      <c r="H24" s="2" t="b">
        <f ca="1">IFERROR(__xludf.DUMMYFUNCTION("REGEXMATCH(G24,""z.a"")"),TRUE)</f>
        <v>1</v>
      </c>
    </row>
    <row r="25" spans="1:8" ht="15.75" customHeight="1" x14ac:dyDescent="0.25">
      <c r="A25" s="2">
        <v>51425437</v>
      </c>
      <c r="B25" s="2">
        <v>2</v>
      </c>
      <c r="C25" s="2">
        <f t="shared" si="2"/>
        <v>3.7</v>
      </c>
      <c r="D25" s="2">
        <f t="shared" si="3"/>
        <v>185</v>
      </c>
      <c r="E25" s="2">
        <v>1</v>
      </c>
      <c r="F25" s="2" t="s">
        <v>55</v>
      </c>
      <c r="G25" s="2" t="s">
        <v>56</v>
      </c>
      <c r="H25" s="2" t="b">
        <f ca="1">IFERROR(__xludf.DUMMYFUNCTION("REGEXMATCH(G25,""z.a"")"),TRUE)</f>
        <v>1</v>
      </c>
    </row>
    <row r="26" spans="1:8" ht="15.75" customHeight="1" x14ac:dyDescent="0.25">
      <c r="A26" s="2">
        <v>51425438</v>
      </c>
      <c r="B26" s="2">
        <v>1</v>
      </c>
      <c r="C26" s="2">
        <f t="shared" si="2"/>
        <v>3.9</v>
      </c>
      <c r="D26" s="2">
        <f t="shared" si="3"/>
        <v>105</v>
      </c>
      <c r="E26" s="2">
        <v>2</v>
      </c>
      <c r="F26" s="2" t="s">
        <v>19</v>
      </c>
      <c r="G26" s="2" t="s">
        <v>57</v>
      </c>
      <c r="H26" s="2" t="b">
        <f ca="1">IFERROR(__xludf.DUMMYFUNCTION("REGEXMATCH(G26,""z.a"")"),FALSE)</f>
        <v>0</v>
      </c>
    </row>
    <row r="27" spans="1:8" ht="15.75" customHeight="1" x14ac:dyDescent="0.25">
      <c r="A27" s="2">
        <v>51425439</v>
      </c>
      <c r="B27" s="2">
        <v>1</v>
      </c>
      <c r="C27" s="2">
        <f t="shared" si="2"/>
        <v>2.8</v>
      </c>
      <c r="D27" s="2">
        <f t="shared" si="3"/>
        <v>125</v>
      </c>
      <c r="E27" s="2">
        <v>1</v>
      </c>
      <c r="F27" s="2" t="s">
        <v>58</v>
      </c>
      <c r="G27" s="2" t="s">
        <v>59</v>
      </c>
      <c r="H27" s="2" t="b">
        <f ca="1">IFERROR(__xludf.DUMMYFUNCTION("REGEXMATCH(G27,""z.a"")"),FALSE)</f>
        <v>0</v>
      </c>
    </row>
    <row r="28" spans="1:8" ht="15.75" customHeight="1" x14ac:dyDescent="0.25">
      <c r="A28" s="2">
        <v>51425440</v>
      </c>
      <c r="B28" s="2">
        <v>2</v>
      </c>
      <c r="C28" s="2">
        <f t="shared" si="2"/>
        <v>3.7</v>
      </c>
      <c r="D28" s="2">
        <f t="shared" si="3"/>
        <v>160</v>
      </c>
      <c r="E28" s="2">
        <v>1</v>
      </c>
      <c r="F28" s="2" t="s">
        <v>39</v>
      </c>
      <c r="G28" s="2" t="s">
        <v>60</v>
      </c>
      <c r="H28" s="2" t="b">
        <f ca="1">IFERROR(__xludf.DUMMYFUNCTION("REGEXMATCH(G28,""z.a"")"),FALSE)</f>
        <v>0</v>
      </c>
    </row>
    <row r="29" spans="1:8" ht="15.75" customHeight="1" x14ac:dyDescent="0.25">
      <c r="A29" s="2">
        <v>51425441</v>
      </c>
      <c r="B29" s="2">
        <v>2</v>
      </c>
      <c r="C29" s="2">
        <f t="shared" si="2"/>
        <v>3</v>
      </c>
      <c r="D29" s="2">
        <f t="shared" si="3"/>
        <v>175</v>
      </c>
      <c r="E29" s="2">
        <v>1</v>
      </c>
      <c r="F29" s="2" t="s">
        <v>61</v>
      </c>
      <c r="G29" s="2" t="s">
        <v>62</v>
      </c>
      <c r="H29" s="2" t="b">
        <f ca="1">IFERROR(__xludf.DUMMYFUNCTION("REGEXMATCH(G29,""z.a"")"),FALSE)</f>
        <v>0</v>
      </c>
    </row>
    <row r="30" spans="1:8" ht="15.75" customHeight="1" x14ac:dyDescent="0.25">
      <c r="A30" s="2">
        <v>51425442</v>
      </c>
      <c r="B30" s="2">
        <v>2</v>
      </c>
      <c r="C30" s="2">
        <f t="shared" si="2"/>
        <v>3.2</v>
      </c>
      <c r="D30" s="2">
        <f t="shared" si="3"/>
        <v>180</v>
      </c>
      <c r="E30" s="2">
        <v>2</v>
      </c>
      <c r="G30" s="2" t="s">
        <v>63</v>
      </c>
      <c r="H30" s="2" t="b">
        <f ca="1">IFERROR(__xludf.DUMMYFUNCTION("REGEXMATCH(G30,""z.a"")"),FALSE)</f>
        <v>0</v>
      </c>
    </row>
    <row r="31" spans="1:8" ht="15.75" customHeight="1" x14ac:dyDescent="0.25">
      <c r="A31" s="2">
        <v>51425443</v>
      </c>
      <c r="B31" s="2">
        <v>2</v>
      </c>
      <c r="C31" s="2">
        <f t="shared" si="2"/>
        <v>3.5</v>
      </c>
      <c r="D31" s="2">
        <f t="shared" si="3"/>
        <v>167</v>
      </c>
      <c r="E31" s="2">
        <v>2</v>
      </c>
      <c r="G31" s="2" t="s">
        <v>64</v>
      </c>
      <c r="H31" s="2" t="b">
        <f ca="1">IFERROR(__xludf.DUMMYFUNCTION("REGEXMATCH(G31,""z.a"")"),FALSE)</f>
        <v>0</v>
      </c>
    </row>
    <row r="32" spans="1:8" ht="15.75" customHeight="1" x14ac:dyDescent="0.25">
      <c r="A32" s="2">
        <v>51425444</v>
      </c>
      <c r="B32" s="2">
        <v>1</v>
      </c>
      <c r="C32" s="2">
        <f t="shared" si="2"/>
        <v>4</v>
      </c>
      <c r="D32" s="2">
        <f t="shared" si="3"/>
        <v>115</v>
      </c>
      <c r="E32" s="2">
        <v>1</v>
      </c>
      <c r="F32" s="2" t="s">
        <v>65</v>
      </c>
      <c r="G32" s="2" t="s">
        <v>66</v>
      </c>
      <c r="H32" s="2" t="b">
        <f ca="1">IFERROR(__xludf.DUMMYFUNCTION("REGEXMATCH(G32,""z.a"")"),TRUE)</f>
        <v>1</v>
      </c>
    </row>
    <row r="33" spans="1:8" ht="15.75" customHeight="1" x14ac:dyDescent="0.25">
      <c r="A33" s="2">
        <v>51425445</v>
      </c>
      <c r="B33" s="2">
        <v>2</v>
      </c>
      <c r="C33" s="2">
        <f t="shared" si="2"/>
        <v>4</v>
      </c>
      <c r="D33" s="2">
        <f t="shared" si="3"/>
        <v>205</v>
      </c>
      <c r="E33" s="2">
        <v>2</v>
      </c>
      <c r="F33" s="2" t="s">
        <v>67</v>
      </c>
      <c r="G33" s="2" t="s">
        <v>68</v>
      </c>
      <c r="H33" s="2" t="b">
        <f ca="1">IFERROR(__xludf.DUMMYFUNCTION("REGEXMATCH(G33,""z.a"")"),FALSE)</f>
        <v>0</v>
      </c>
    </row>
    <row r="34" spans="1:8" ht="15.75" customHeight="1" x14ac:dyDescent="0.25">
      <c r="A34" s="2">
        <v>51425446</v>
      </c>
      <c r="B34" s="2">
        <v>2</v>
      </c>
      <c r="C34" s="2">
        <v>3.4249999999999985</v>
      </c>
      <c r="D34" s="2">
        <v>140</v>
      </c>
      <c r="E34" s="2">
        <v>1</v>
      </c>
      <c r="F34" s="2" t="s">
        <v>49</v>
      </c>
      <c r="G34" s="2" t="s">
        <v>69</v>
      </c>
      <c r="H34" s="2" t="b">
        <f ca="1">IFERROR(__xludf.DUMMYFUNCTION("REGEXMATCH(G34,""z.a"")"),FALSE)</f>
        <v>0</v>
      </c>
    </row>
    <row r="35" spans="1:8" ht="15.75" customHeight="1" x14ac:dyDescent="0.25">
      <c r="A35" s="2">
        <v>51425447</v>
      </c>
      <c r="B35" s="2">
        <v>1</v>
      </c>
      <c r="C35" s="2">
        <f t="shared" ref="C35:C54" si="4">VLOOKUP(A35,studentid,2,FALSE)</f>
        <v>2.8</v>
      </c>
      <c r="D35" s="2">
        <f t="shared" ref="D35:D54" si="5">VLOOKUP(A35,studentid,4,FALSE)</f>
        <v>128</v>
      </c>
      <c r="E35" s="2">
        <v>2</v>
      </c>
      <c r="G35" s="2" t="s">
        <v>70</v>
      </c>
      <c r="H35" s="2" t="b">
        <f ca="1">IFERROR(__xludf.DUMMYFUNCTION("REGEXMATCH(G35,""z.a"")"),FALSE)</f>
        <v>0</v>
      </c>
    </row>
    <row r="36" spans="1:8" ht="15.75" customHeight="1" x14ac:dyDescent="0.25">
      <c r="A36" s="2">
        <v>51425448</v>
      </c>
      <c r="B36" s="2">
        <v>1</v>
      </c>
      <c r="C36" s="2">
        <f t="shared" si="4"/>
        <v>3.65</v>
      </c>
      <c r="D36" s="2">
        <f t="shared" si="5"/>
        <v>150</v>
      </c>
      <c r="E36" s="2">
        <v>1</v>
      </c>
      <c r="F36" s="2" t="s">
        <v>71</v>
      </c>
      <c r="G36" s="2" t="s">
        <v>72</v>
      </c>
      <c r="H36" s="2" t="b">
        <f ca="1">IFERROR(__xludf.DUMMYFUNCTION("REGEXMATCH(G36,""z.a"")"),FALSE)</f>
        <v>0</v>
      </c>
    </row>
    <row r="37" spans="1:8" ht="15.75" customHeight="1" x14ac:dyDescent="0.25">
      <c r="A37" s="2">
        <v>51425449</v>
      </c>
      <c r="B37" s="2">
        <v>1</v>
      </c>
      <c r="C37" s="2">
        <f t="shared" si="4"/>
        <v>3</v>
      </c>
      <c r="D37" s="2">
        <f t="shared" si="5"/>
        <v>150</v>
      </c>
      <c r="E37" s="2">
        <v>1</v>
      </c>
      <c r="F37" s="2" t="s">
        <v>73</v>
      </c>
      <c r="G37" s="2" t="s">
        <v>74</v>
      </c>
      <c r="H37" s="2" t="b">
        <f ca="1">IFERROR(__xludf.DUMMYFUNCTION("REGEXMATCH(G37,""z.a"")"),FALSE)</f>
        <v>0</v>
      </c>
    </row>
    <row r="38" spans="1:8" ht="15.75" customHeight="1" x14ac:dyDescent="0.25">
      <c r="A38" s="2">
        <v>51425450</v>
      </c>
      <c r="B38" s="2">
        <v>1</v>
      </c>
      <c r="C38" s="2">
        <f t="shared" si="4"/>
        <v>3.7</v>
      </c>
      <c r="D38" s="2">
        <f t="shared" si="5"/>
        <v>150</v>
      </c>
      <c r="E38" s="2">
        <v>1</v>
      </c>
      <c r="F38" s="2" t="s">
        <v>75</v>
      </c>
      <c r="G38" s="2" t="s">
        <v>76</v>
      </c>
      <c r="H38" s="2" t="b">
        <f ca="1">IFERROR(__xludf.DUMMYFUNCTION("REGEXMATCH(G38,""z.a"")"),FALSE)</f>
        <v>0</v>
      </c>
    </row>
    <row r="39" spans="1:8" ht="15.75" customHeight="1" x14ac:dyDescent="0.25">
      <c r="A39" s="2">
        <v>51425451</v>
      </c>
      <c r="B39" s="2">
        <v>1</v>
      </c>
      <c r="C39" s="2">
        <f t="shared" si="4"/>
        <v>3.4</v>
      </c>
      <c r="D39" s="2">
        <f t="shared" si="5"/>
        <v>170</v>
      </c>
      <c r="E39" s="2">
        <v>1</v>
      </c>
      <c r="F39" s="2" t="s">
        <v>77</v>
      </c>
      <c r="G39" s="2" t="s">
        <v>78</v>
      </c>
      <c r="H39" s="2" t="b">
        <f ca="1">IFERROR(__xludf.DUMMYFUNCTION("REGEXMATCH(G39,""z.a"")"),TRUE)</f>
        <v>1</v>
      </c>
    </row>
    <row r="40" spans="1:8" ht="15.75" customHeight="1" x14ac:dyDescent="0.25">
      <c r="A40" s="2">
        <v>51425452</v>
      </c>
      <c r="B40" s="2">
        <v>1</v>
      </c>
      <c r="C40" s="2">
        <f t="shared" si="4"/>
        <v>3.89</v>
      </c>
      <c r="D40" s="2">
        <f t="shared" si="5"/>
        <v>150</v>
      </c>
      <c r="E40" s="2">
        <v>1</v>
      </c>
      <c r="F40" s="2" t="s">
        <v>73</v>
      </c>
      <c r="G40" s="2" t="s">
        <v>79</v>
      </c>
      <c r="H40" s="2" t="b">
        <f ca="1">IFERROR(__xludf.DUMMYFUNCTION("REGEXMATCH(G40,""z.a"")"),FALSE)</f>
        <v>0</v>
      </c>
    </row>
    <row r="41" spans="1:8" ht="15.75" customHeight="1" x14ac:dyDescent="0.25">
      <c r="A41" s="2">
        <v>51425453</v>
      </c>
      <c r="B41" s="2">
        <v>2</v>
      </c>
      <c r="C41" s="2">
        <f t="shared" si="4"/>
        <v>3</v>
      </c>
      <c r="D41" s="2">
        <f t="shared" si="5"/>
        <v>175</v>
      </c>
      <c r="E41" s="2">
        <v>1</v>
      </c>
      <c r="F41" s="2" t="s">
        <v>39</v>
      </c>
      <c r="G41" s="2" t="s">
        <v>80</v>
      </c>
      <c r="H41" s="2" t="b">
        <f ca="1">IFERROR(__xludf.DUMMYFUNCTION("REGEXMATCH(G41,""z.a"")"),FALSE)</f>
        <v>0</v>
      </c>
    </row>
    <row r="42" spans="1:8" ht="15.75" customHeight="1" x14ac:dyDescent="0.25">
      <c r="A42" s="2">
        <v>51425454</v>
      </c>
      <c r="B42" s="2">
        <v>2</v>
      </c>
      <c r="C42" s="2">
        <f t="shared" si="4"/>
        <v>3.4</v>
      </c>
      <c r="D42" s="2">
        <f t="shared" si="5"/>
        <v>140</v>
      </c>
      <c r="E42" s="2">
        <v>1</v>
      </c>
      <c r="F42" s="2" t="s">
        <v>81</v>
      </c>
      <c r="G42" s="2" t="s">
        <v>82</v>
      </c>
      <c r="H42" s="2" t="b">
        <f ca="1">IFERROR(__xludf.DUMMYFUNCTION("REGEXMATCH(G42,""z.a"")"),TRUE)</f>
        <v>1</v>
      </c>
    </row>
    <row r="43" spans="1:8" ht="15.75" customHeight="1" x14ac:dyDescent="0.25">
      <c r="A43" s="2">
        <v>51425455</v>
      </c>
      <c r="B43" s="2">
        <v>1</v>
      </c>
      <c r="C43" s="2">
        <f t="shared" si="4"/>
        <v>2.9</v>
      </c>
      <c r="D43" s="2">
        <f t="shared" si="5"/>
        <v>120</v>
      </c>
      <c r="E43" s="2">
        <v>2</v>
      </c>
      <c r="G43" s="2" t="s">
        <v>83</v>
      </c>
      <c r="H43" s="2" t="b">
        <f ca="1">IFERROR(__xludf.DUMMYFUNCTION("REGEXMATCH(G43,""z.a"")"),FALSE)</f>
        <v>0</v>
      </c>
    </row>
    <row r="44" spans="1:8" ht="15.75" customHeight="1" x14ac:dyDescent="0.25">
      <c r="A44" s="2">
        <v>51425456</v>
      </c>
      <c r="B44" s="2">
        <v>1</v>
      </c>
      <c r="C44" s="2">
        <f t="shared" si="4"/>
        <v>3.6</v>
      </c>
      <c r="D44" s="2">
        <f t="shared" si="5"/>
        <v>135</v>
      </c>
      <c r="E44" s="2">
        <v>2</v>
      </c>
      <c r="G44" s="2" t="s">
        <v>84</v>
      </c>
      <c r="H44" s="2" t="b">
        <f ca="1">IFERROR(__xludf.DUMMYFUNCTION("REGEXMATCH(G44,""z.a"")"),FALSE)</f>
        <v>0</v>
      </c>
    </row>
    <row r="45" spans="1:8" ht="15.75" customHeight="1" x14ac:dyDescent="0.25">
      <c r="A45" s="2">
        <v>51425457</v>
      </c>
      <c r="B45" s="2">
        <v>1</v>
      </c>
      <c r="C45" s="2">
        <f t="shared" si="4"/>
        <v>3.5</v>
      </c>
      <c r="D45" s="2">
        <f t="shared" si="5"/>
        <v>100</v>
      </c>
      <c r="E45" s="2">
        <v>2</v>
      </c>
      <c r="F45" s="2" t="s">
        <v>85</v>
      </c>
      <c r="G45" s="2" t="s">
        <v>86</v>
      </c>
      <c r="H45" s="2" t="b">
        <f ca="1">IFERROR(__xludf.DUMMYFUNCTION("REGEXMATCH(G45,""z.a"")"),FALSE)</f>
        <v>0</v>
      </c>
    </row>
    <row r="46" spans="1:8" ht="15.75" customHeight="1" x14ac:dyDescent="0.25">
      <c r="A46" s="2">
        <v>51425458</v>
      </c>
      <c r="B46" s="2">
        <v>1</v>
      </c>
      <c r="C46" s="2">
        <f t="shared" si="4"/>
        <v>3.2</v>
      </c>
      <c r="D46" s="2">
        <f t="shared" si="5"/>
        <v>170</v>
      </c>
      <c r="E46" s="2">
        <v>1</v>
      </c>
      <c r="F46" s="2" t="s">
        <v>87</v>
      </c>
      <c r="G46" s="2" t="s">
        <v>88</v>
      </c>
      <c r="H46" s="2" t="b">
        <f ca="1">IFERROR(__xludf.DUMMYFUNCTION("REGEXMATCH(G46,""z.a"")"),FALSE)</f>
        <v>0</v>
      </c>
    </row>
    <row r="47" spans="1:8" ht="15.75" customHeight="1" x14ac:dyDescent="0.25">
      <c r="A47" s="2">
        <v>51425459</v>
      </c>
      <c r="B47" s="2">
        <v>1</v>
      </c>
      <c r="C47" s="2">
        <f t="shared" si="4"/>
        <v>3.605</v>
      </c>
      <c r="D47" s="2">
        <f t="shared" si="5"/>
        <v>113</v>
      </c>
      <c r="E47" s="2">
        <v>2</v>
      </c>
      <c r="F47" s="2" t="s">
        <v>19</v>
      </c>
      <c r="G47" s="2" t="s">
        <v>89</v>
      </c>
      <c r="H47" s="2" t="b">
        <f ca="1">IFERROR(__xludf.DUMMYFUNCTION("REGEXMATCH(G47,""z.a"")"),FALSE)</f>
        <v>0</v>
      </c>
    </row>
    <row r="48" spans="1:8" ht="15.75" customHeight="1" x14ac:dyDescent="0.25">
      <c r="A48" s="2">
        <v>51425460</v>
      </c>
      <c r="B48" s="2">
        <v>2</v>
      </c>
      <c r="C48" s="2">
        <f t="shared" si="4"/>
        <v>3.8</v>
      </c>
      <c r="D48" s="2">
        <f t="shared" si="5"/>
        <v>168</v>
      </c>
      <c r="E48" s="2">
        <v>1</v>
      </c>
      <c r="F48" s="2" t="s">
        <v>90</v>
      </c>
      <c r="G48" s="2" t="s">
        <v>91</v>
      </c>
      <c r="H48" s="2" t="b">
        <f ca="1">IFERROR(__xludf.DUMMYFUNCTION("REGEXMATCH(G48,""z.a"")"),FALSE)</f>
        <v>0</v>
      </c>
    </row>
    <row r="49" spans="1:8" ht="15.75" customHeight="1" x14ac:dyDescent="0.25">
      <c r="A49" s="2">
        <v>51425461</v>
      </c>
      <c r="B49" s="2">
        <v>2</v>
      </c>
      <c r="C49" s="2">
        <f t="shared" si="4"/>
        <v>2.8</v>
      </c>
      <c r="D49" s="2">
        <f t="shared" si="5"/>
        <v>145</v>
      </c>
      <c r="E49" s="2">
        <v>1</v>
      </c>
      <c r="F49" s="2" t="s">
        <v>92</v>
      </c>
      <c r="G49" s="2" t="s">
        <v>93</v>
      </c>
      <c r="H49" s="2" t="b">
        <f ca="1">IFERROR(__xludf.DUMMYFUNCTION("REGEXMATCH(G49,""z.a"")"),FALSE)</f>
        <v>0</v>
      </c>
    </row>
    <row r="50" spans="1:8" ht="15.75" customHeight="1" x14ac:dyDescent="0.25">
      <c r="A50" s="2">
        <v>51425462</v>
      </c>
      <c r="B50" s="2">
        <v>2</v>
      </c>
      <c r="C50" s="2">
        <f t="shared" si="4"/>
        <v>3.5</v>
      </c>
      <c r="D50" s="2">
        <f t="shared" si="5"/>
        <v>155</v>
      </c>
      <c r="E50" s="2">
        <v>1</v>
      </c>
      <c r="F50" s="2" t="s">
        <v>94</v>
      </c>
      <c r="G50" s="2" t="s">
        <v>95</v>
      </c>
      <c r="H50" s="2" t="b">
        <f ca="1">IFERROR(__xludf.DUMMYFUNCTION("REGEXMATCH(G50,""z.a"")"),FALSE)</f>
        <v>0</v>
      </c>
    </row>
    <row r="51" spans="1:8" ht="15.75" customHeight="1" x14ac:dyDescent="0.25">
      <c r="A51" s="2">
        <v>51425463</v>
      </c>
      <c r="B51" s="2">
        <v>2</v>
      </c>
      <c r="C51" s="2">
        <f t="shared" si="4"/>
        <v>3.83</v>
      </c>
      <c r="D51" s="2">
        <f t="shared" si="5"/>
        <v>150</v>
      </c>
      <c r="E51" s="2">
        <v>2</v>
      </c>
      <c r="F51" s="2" t="s">
        <v>19</v>
      </c>
      <c r="G51" s="2" t="s">
        <v>96</v>
      </c>
      <c r="H51" s="2" t="b">
        <f ca="1">IFERROR(__xludf.DUMMYFUNCTION("REGEXMATCH(G51,""z.a"")"),TRUE)</f>
        <v>1</v>
      </c>
    </row>
    <row r="52" spans="1:8" ht="15.75" customHeight="1" x14ac:dyDescent="0.25">
      <c r="A52" s="2">
        <v>51425464</v>
      </c>
      <c r="B52" s="2">
        <v>2</v>
      </c>
      <c r="C52" s="2">
        <f t="shared" si="4"/>
        <v>3.6</v>
      </c>
      <c r="D52" s="2">
        <f t="shared" si="5"/>
        <v>169</v>
      </c>
      <c r="E52" s="2">
        <v>2</v>
      </c>
      <c r="G52" s="2" t="s">
        <v>97</v>
      </c>
      <c r="H52" s="2" t="b">
        <f ca="1">IFERROR(__xludf.DUMMYFUNCTION("REGEXMATCH(G52,""z.a"")"),TRUE)</f>
        <v>1</v>
      </c>
    </row>
    <row r="53" spans="1:8" ht="15.75" customHeight="1" x14ac:dyDescent="0.25">
      <c r="A53" s="2">
        <v>51425465</v>
      </c>
      <c r="B53" s="2">
        <v>2</v>
      </c>
      <c r="C53" s="2">
        <f t="shared" si="4"/>
        <v>3.3</v>
      </c>
      <c r="D53" s="2">
        <f t="shared" si="5"/>
        <v>185</v>
      </c>
      <c r="E53" s="2">
        <v>1</v>
      </c>
      <c r="F53" s="2" t="s">
        <v>39</v>
      </c>
      <c r="G53" s="2" t="s">
        <v>98</v>
      </c>
      <c r="H53" s="2" t="b">
        <f ca="1">IFERROR(__xludf.DUMMYFUNCTION("REGEXMATCH(G53,""z.a"")"),FALSE)</f>
        <v>0</v>
      </c>
    </row>
    <row r="54" spans="1:8" ht="15.75" customHeight="1" x14ac:dyDescent="0.25">
      <c r="A54" s="2">
        <v>51425466</v>
      </c>
      <c r="B54" s="2">
        <v>2</v>
      </c>
      <c r="C54" s="2">
        <f t="shared" si="4"/>
        <v>3.3</v>
      </c>
      <c r="D54" s="2">
        <f t="shared" si="5"/>
        <v>200</v>
      </c>
      <c r="E54" s="2">
        <v>1</v>
      </c>
      <c r="F54" s="2" t="s">
        <v>61</v>
      </c>
      <c r="G54" s="2" t="s">
        <v>99</v>
      </c>
      <c r="H54" s="2" t="b">
        <f ca="1">IFERROR(__xludf.DUMMYFUNCTION("REGEXMATCH(G54,""z.a"")"),FALSE)</f>
        <v>0</v>
      </c>
    </row>
    <row r="55" spans="1:8" ht="15.75" customHeight="1" x14ac:dyDescent="0.25">
      <c r="A55" s="2">
        <v>51425467</v>
      </c>
      <c r="B55" s="2">
        <v>2</v>
      </c>
      <c r="C55" s="2">
        <v>3.4249999999999985</v>
      </c>
      <c r="D55" s="2">
        <v>140</v>
      </c>
      <c r="E55" s="2">
        <v>2</v>
      </c>
      <c r="G55" s="2" t="s">
        <v>100</v>
      </c>
      <c r="H55" s="2" t="b">
        <f ca="1">IFERROR(__xludf.DUMMYFUNCTION("REGEXMATCH(G55,""z.a"")"),TRUE)</f>
        <v>1</v>
      </c>
    </row>
    <row r="56" spans="1:8" ht="15.75" customHeight="1" x14ac:dyDescent="0.25">
      <c r="A56" s="2">
        <v>51425468</v>
      </c>
      <c r="B56" s="2">
        <v>2</v>
      </c>
      <c r="C56" s="2">
        <f t="shared" ref="C56:C62" si="6">VLOOKUP(A56,studentid,2,FALSE)</f>
        <v>3.5</v>
      </c>
      <c r="D56" s="2">
        <f t="shared" ref="D56:D62" si="7">VLOOKUP(A56,studentid,4,FALSE)</f>
        <v>165</v>
      </c>
      <c r="E56" s="2">
        <v>1</v>
      </c>
      <c r="F56" s="2" t="s">
        <v>43</v>
      </c>
      <c r="G56" s="2" t="s">
        <v>68</v>
      </c>
      <c r="H56" s="2" t="b">
        <f ca="1">IFERROR(__xludf.DUMMYFUNCTION("REGEXMATCH(G56,""z.a"")"),FALSE)</f>
        <v>0</v>
      </c>
    </row>
    <row r="57" spans="1:8" ht="15.75" customHeight="1" x14ac:dyDescent="0.25">
      <c r="A57" s="2">
        <v>51425469</v>
      </c>
      <c r="B57" s="2">
        <v>1</v>
      </c>
      <c r="C57" s="2">
        <f t="shared" si="6"/>
        <v>3.35</v>
      </c>
      <c r="D57" s="2">
        <f t="shared" si="7"/>
        <v>192</v>
      </c>
      <c r="E57" s="2">
        <v>1</v>
      </c>
      <c r="F57" s="2" t="s">
        <v>71</v>
      </c>
      <c r="G57" s="2" t="s">
        <v>101</v>
      </c>
      <c r="H57" s="2" t="b">
        <f ca="1">IFERROR(__xludf.DUMMYFUNCTION("REGEXMATCH(G57,""z.a"")"),FALSE)</f>
        <v>0</v>
      </c>
    </row>
    <row r="58" spans="1:8" ht="15.75" customHeight="1" x14ac:dyDescent="0.25">
      <c r="A58" s="2">
        <v>51425470</v>
      </c>
      <c r="B58" s="2">
        <v>2</v>
      </c>
      <c r="C58" s="2">
        <f t="shared" si="6"/>
        <v>3.8</v>
      </c>
      <c r="D58" s="2">
        <f t="shared" si="7"/>
        <v>175</v>
      </c>
      <c r="E58" s="2">
        <v>1</v>
      </c>
      <c r="F58" s="2" t="s">
        <v>39</v>
      </c>
      <c r="G58" s="2" t="s">
        <v>102</v>
      </c>
      <c r="H58" s="2" t="b">
        <f ca="1">IFERROR(__xludf.DUMMYFUNCTION("REGEXMATCH(G58,""z.a"")"),FALSE)</f>
        <v>0</v>
      </c>
    </row>
    <row r="59" spans="1:8" ht="15.75" customHeight="1" x14ac:dyDescent="0.25">
      <c r="A59" s="2">
        <v>51425471</v>
      </c>
      <c r="B59" s="2">
        <v>1</v>
      </c>
      <c r="C59" s="2">
        <f t="shared" si="6"/>
        <v>2.8</v>
      </c>
      <c r="D59" s="2">
        <f t="shared" si="7"/>
        <v>140</v>
      </c>
      <c r="E59" s="2">
        <v>1</v>
      </c>
      <c r="F59" s="2" t="s">
        <v>71</v>
      </c>
      <c r="G59" s="2" t="s">
        <v>103</v>
      </c>
      <c r="H59" s="2" t="b">
        <f ca="1">IFERROR(__xludf.DUMMYFUNCTION("REGEXMATCH(G59,""z.a"")"),TRUE)</f>
        <v>1</v>
      </c>
    </row>
    <row r="60" spans="1:8" ht="15.75" customHeight="1" x14ac:dyDescent="0.25">
      <c r="A60" s="2">
        <v>51425472</v>
      </c>
      <c r="B60" s="2">
        <v>1</v>
      </c>
      <c r="C60" s="2">
        <f t="shared" si="6"/>
        <v>3.5</v>
      </c>
      <c r="D60" s="2">
        <f t="shared" si="7"/>
        <v>155</v>
      </c>
      <c r="E60" s="2">
        <v>1</v>
      </c>
      <c r="F60" s="2" t="s">
        <v>104</v>
      </c>
      <c r="G60" s="2" t="s">
        <v>105</v>
      </c>
      <c r="H60" s="2" t="b">
        <f ca="1">IFERROR(__xludf.DUMMYFUNCTION("REGEXMATCH(G60,""z.a"")"),FALSE)</f>
        <v>0</v>
      </c>
    </row>
    <row r="61" spans="1:8" ht="15.75" customHeight="1" x14ac:dyDescent="0.25">
      <c r="A61" s="2">
        <v>51425473</v>
      </c>
      <c r="B61" s="2">
        <v>1</v>
      </c>
      <c r="C61" s="2">
        <f t="shared" si="6"/>
        <v>3.7</v>
      </c>
      <c r="D61" s="2">
        <f t="shared" si="7"/>
        <v>155</v>
      </c>
      <c r="E61" s="2">
        <v>1</v>
      </c>
      <c r="F61" s="2" t="s">
        <v>106</v>
      </c>
      <c r="G61" s="2" t="s">
        <v>107</v>
      </c>
      <c r="H61" s="2" t="b">
        <f ca="1">IFERROR(__xludf.DUMMYFUNCTION("REGEXMATCH(G61,""z.a"")"),FALSE)</f>
        <v>0</v>
      </c>
    </row>
    <row r="62" spans="1:8" ht="15.75" customHeight="1" x14ac:dyDescent="0.25">
      <c r="A62" s="2">
        <v>51425474</v>
      </c>
      <c r="B62" s="2">
        <v>1</v>
      </c>
      <c r="C62" s="2">
        <f t="shared" si="6"/>
        <v>3.6</v>
      </c>
      <c r="D62" s="2">
        <f t="shared" si="7"/>
        <v>135</v>
      </c>
      <c r="E62" s="2">
        <v>1</v>
      </c>
      <c r="F62" s="2" t="s">
        <v>108</v>
      </c>
      <c r="G62" s="2" t="s">
        <v>109</v>
      </c>
      <c r="H62" s="2" t="b">
        <f ca="1">IFERROR(__xludf.DUMMYFUNCTION("REGEXMATCH(G62,""z.a"")"),FALSE)</f>
        <v>0</v>
      </c>
    </row>
    <row r="63" spans="1:8" ht="15.75" customHeight="1" x14ac:dyDescent="0.25">
      <c r="A63" s="2">
        <v>51425475</v>
      </c>
      <c r="B63" s="2">
        <v>1</v>
      </c>
      <c r="C63" s="2">
        <v>3.4249999999999985</v>
      </c>
      <c r="D63" s="2">
        <v>140</v>
      </c>
      <c r="E63" s="2">
        <v>2</v>
      </c>
      <c r="G63" s="2" t="s">
        <v>110</v>
      </c>
      <c r="H63" s="2" t="b">
        <f ca="1">IFERROR(__xludf.DUMMYFUNCTION("REGEXMATCH(G63,""z.a"")"),FALSE)</f>
        <v>0</v>
      </c>
    </row>
    <row r="64" spans="1:8" ht="15.75" customHeight="1" x14ac:dyDescent="0.25">
      <c r="A64" s="2">
        <v>51425476</v>
      </c>
      <c r="B64" s="2">
        <v>2</v>
      </c>
      <c r="C64" s="2">
        <f t="shared" ref="C64:C75" si="8">VLOOKUP(A64,studentid,2,FALSE)</f>
        <v>3.9</v>
      </c>
      <c r="D64" s="2">
        <f t="shared" ref="D64:D75" si="9">VLOOKUP(A64,studentid,4,FALSE)</f>
        <v>210</v>
      </c>
      <c r="E64" s="2">
        <v>1</v>
      </c>
      <c r="F64" s="2" t="s">
        <v>111</v>
      </c>
      <c r="G64" s="2" t="s">
        <v>112</v>
      </c>
      <c r="H64" s="2" t="b">
        <f ca="1">IFERROR(__xludf.DUMMYFUNCTION("REGEXMATCH(G64,""z.a"")"),FALSE)</f>
        <v>0</v>
      </c>
    </row>
    <row r="65" spans="1:8" ht="15.75" customHeight="1" x14ac:dyDescent="0.25">
      <c r="A65" s="2">
        <v>51425477</v>
      </c>
      <c r="B65" s="2">
        <v>1</v>
      </c>
      <c r="C65" s="2">
        <f t="shared" si="8"/>
        <v>2.6</v>
      </c>
      <c r="D65" s="2">
        <f t="shared" si="9"/>
        <v>180</v>
      </c>
      <c r="E65" s="2">
        <v>1</v>
      </c>
      <c r="F65" s="2" t="s">
        <v>113</v>
      </c>
      <c r="G65" s="2" t="s">
        <v>114</v>
      </c>
      <c r="H65" s="2" t="b">
        <f ca="1">IFERROR(__xludf.DUMMYFUNCTION("REGEXMATCH(G65,""z.a"")"),TRUE)</f>
        <v>1</v>
      </c>
    </row>
    <row r="66" spans="1:8" ht="15.75" customHeight="1" x14ac:dyDescent="0.25">
      <c r="A66" s="2">
        <v>51425478</v>
      </c>
      <c r="B66" s="2">
        <v>1</v>
      </c>
      <c r="C66" s="2">
        <f t="shared" si="8"/>
        <v>3.5</v>
      </c>
      <c r="D66" s="2">
        <f t="shared" si="9"/>
        <v>140</v>
      </c>
      <c r="E66" s="2">
        <v>1</v>
      </c>
      <c r="F66" s="2" t="s">
        <v>87</v>
      </c>
      <c r="G66" s="2" t="s">
        <v>115</v>
      </c>
      <c r="H66" s="2" t="b">
        <f ca="1">IFERROR(__xludf.DUMMYFUNCTION("REGEXMATCH(G66,""z.a"")"),FALSE)</f>
        <v>0</v>
      </c>
    </row>
    <row r="67" spans="1:8" ht="15.75" customHeight="1" x14ac:dyDescent="0.25">
      <c r="A67" s="2">
        <v>51425479</v>
      </c>
      <c r="B67" s="2">
        <v>1</v>
      </c>
      <c r="C67" s="2">
        <f t="shared" si="8"/>
        <v>3.2</v>
      </c>
      <c r="D67" s="2">
        <f t="shared" si="9"/>
        <v>112</v>
      </c>
      <c r="E67" s="2">
        <v>2</v>
      </c>
      <c r="F67" s="2" t="s">
        <v>116</v>
      </c>
      <c r="G67" s="2" t="s">
        <v>117</v>
      </c>
      <c r="H67" s="2" t="b">
        <f ca="1">IFERROR(__xludf.DUMMYFUNCTION("REGEXMATCH(G67,""z.a"")"),FALSE)</f>
        <v>0</v>
      </c>
    </row>
    <row r="68" spans="1:8" ht="15.75" customHeight="1" x14ac:dyDescent="0.25">
      <c r="A68" s="2">
        <v>51425480</v>
      </c>
      <c r="B68" s="2">
        <v>1</v>
      </c>
      <c r="C68" s="2">
        <f t="shared" si="8"/>
        <v>3</v>
      </c>
      <c r="D68" s="2">
        <f t="shared" si="9"/>
        <v>125</v>
      </c>
      <c r="E68" s="2">
        <v>1</v>
      </c>
      <c r="F68" s="2" t="s">
        <v>118</v>
      </c>
      <c r="G68" s="2" t="s">
        <v>119</v>
      </c>
      <c r="H68" s="2" t="b">
        <f ca="1">IFERROR(__xludf.DUMMYFUNCTION("REGEXMATCH(G68,""z.a"")"),TRUE)</f>
        <v>1</v>
      </c>
    </row>
    <row r="69" spans="1:8" ht="15.75" customHeight="1" x14ac:dyDescent="0.25">
      <c r="A69" s="2">
        <v>51425481</v>
      </c>
      <c r="B69" s="2">
        <v>1</v>
      </c>
      <c r="C69" s="2">
        <f t="shared" si="8"/>
        <v>3.6</v>
      </c>
      <c r="D69" s="2">
        <f t="shared" si="9"/>
        <v>144</v>
      </c>
      <c r="E69" s="2">
        <v>1</v>
      </c>
      <c r="F69" s="2" t="s">
        <v>120</v>
      </c>
      <c r="G69" s="2" t="s">
        <v>121</v>
      </c>
      <c r="H69" s="2" t="b">
        <f ca="1">IFERROR(__xludf.DUMMYFUNCTION("REGEXMATCH(G69,""z.a"")"),TRUE)</f>
        <v>1</v>
      </c>
    </row>
    <row r="70" spans="1:8" ht="15.75" customHeight="1" x14ac:dyDescent="0.25">
      <c r="A70" s="2">
        <v>51425482</v>
      </c>
      <c r="B70" s="2">
        <v>1</v>
      </c>
      <c r="C70" s="2">
        <f t="shared" si="8"/>
        <v>3.2</v>
      </c>
      <c r="D70" s="2">
        <f t="shared" si="9"/>
        <v>145</v>
      </c>
      <c r="E70" s="2">
        <v>1</v>
      </c>
      <c r="F70" s="2" t="s">
        <v>26</v>
      </c>
      <c r="G70" s="2" t="s">
        <v>122</v>
      </c>
      <c r="H70" s="2" t="b">
        <f ca="1">IFERROR(__xludf.DUMMYFUNCTION("REGEXMATCH(G70,""z.a"")"),FALSE)</f>
        <v>0</v>
      </c>
    </row>
    <row r="71" spans="1:8" ht="15.75" customHeight="1" x14ac:dyDescent="0.25">
      <c r="A71" s="2">
        <v>51425483</v>
      </c>
      <c r="B71" s="2">
        <v>1</v>
      </c>
      <c r="C71" s="2">
        <f t="shared" si="8"/>
        <v>3.67</v>
      </c>
      <c r="D71" s="2">
        <f t="shared" si="9"/>
        <v>130</v>
      </c>
      <c r="E71" s="2">
        <v>2</v>
      </c>
      <c r="F71" s="2" t="s">
        <v>116</v>
      </c>
      <c r="G71" s="2" t="s">
        <v>123</v>
      </c>
      <c r="H71" s="2" t="b">
        <f ca="1">IFERROR(__xludf.DUMMYFUNCTION("REGEXMATCH(G71,""z.a"")"),FALSE)</f>
        <v>0</v>
      </c>
    </row>
    <row r="72" spans="1:8" ht="15.75" customHeight="1" x14ac:dyDescent="0.25">
      <c r="A72" s="2">
        <v>51425484</v>
      </c>
      <c r="B72" s="2">
        <v>1</v>
      </c>
      <c r="C72" s="2">
        <f t="shared" si="8"/>
        <v>3.73</v>
      </c>
      <c r="D72" s="2">
        <f t="shared" si="9"/>
        <v>140</v>
      </c>
      <c r="E72" s="2">
        <v>1</v>
      </c>
      <c r="F72" s="2" t="s">
        <v>124</v>
      </c>
      <c r="G72" s="2" t="s">
        <v>125</v>
      </c>
      <c r="H72" s="2" t="b">
        <f ca="1">IFERROR(__xludf.DUMMYFUNCTION("REGEXMATCH(G72,""z.a"")"),TRUE)</f>
        <v>1</v>
      </c>
    </row>
    <row r="73" spans="1:8" ht="15.75" customHeight="1" x14ac:dyDescent="0.25">
      <c r="A73" s="2">
        <v>51425485</v>
      </c>
      <c r="B73" s="2">
        <v>1</v>
      </c>
      <c r="C73" s="2">
        <f t="shared" si="8"/>
        <v>4</v>
      </c>
      <c r="D73" s="2">
        <f t="shared" si="9"/>
        <v>140</v>
      </c>
      <c r="E73" s="2">
        <v>1</v>
      </c>
      <c r="F73" s="2" t="s">
        <v>22</v>
      </c>
      <c r="G73" s="2" t="s">
        <v>126</v>
      </c>
      <c r="H73" s="2" t="b">
        <f ca="1">IFERROR(__xludf.DUMMYFUNCTION("REGEXMATCH(G73,""z.a"")"),FALSE)</f>
        <v>0</v>
      </c>
    </row>
    <row r="74" spans="1:8" ht="15.75" customHeight="1" x14ac:dyDescent="0.25">
      <c r="A74" s="2">
        <v>51425486</v>
      </c>
      <c r="B74" s="2">
        <v>2</v>
      </c>
      <c r="C74" s="2">
        <f t="shared" si="8"/>
        <v>3.1</v>
      </c>
      <c r="D74" s="2">
        <f t="shared" si="9"/>
        <v>140</v>
      </c>
      <c r="E74" s="2">
        <v>2</v>
      </c>
      <c r="G74" s="2" t="s">
        <v>127</v>
      </c>
      <c r="H74" s="2" t="b">
        <f ca="1">IFERROR(__xludf.DUMMYFUNCTION("REGEXMATCH(G74,""z.a"")"),FALSE)</f>
        <v>0</v>
      </c>
    </row>
    <row r="75" spans="1:8" ht="15.75" customHeight="1" x14ac:dyDescent="0.25">
      <c r="A75" s="2">
        <v>51425487</v>
      </c>
      <c r="B75" s="2">
        <v>2</v>
      </c>
      <c r="C75" s="2">
        <f t="shared" si="8"/>
        <v>3.79</v>
      </c>
      <c r="D75" s="2">
        <f t="shared" si="9"/>
        <v>200</v>
      </c>
      <c r="E75" s="2">
        <v>1</v>
      </c>
      <c r="F75" s="2" t="s">
        <v>128</v>
      </c>
      <c r="G75" s="2" t="s">
        <v>129</v>
      </c>
      <c r="H75" s="2" t="b">
        <f ca="1">IFERROR(__xludf.DUMMYFUNCTION("REGEXMATCH(G75,""z.a"")"),FALSE)</f>
        <v>0</v>
      </c>
    </row>
    <row r="76" spans="1:8" ht="15.75" customHeight="1" x14ac:dyDescent="0.25">
      <c r="A76" s="2">
        <v>51425488</v>
      </c>
      <c r="B76" s="2">
        <v>2</v>
      </c>
      <c r="C76" s="2">
        <v>3.4249999999999985</v>
      </c>
      <c r="D76" s="2">
        <v>140</v>
      </c>
      <c r="E76" s="2">
        <v>2</v>
      </c>
      <c r="G76" s="2" t="s">
        <v>130</v>
      </c>
      <c r="H76" s="2" t="b">
        <f ca="1">IFERROR(__xludf.DUMMYFUNCTION("REGEXMATCH(G76,""z.a"")"),FALSE)</f>
        <v>0</v>
      </c>
    </row>
    <row r="77" spans="1:8" ht="15.75" customHeight="1" x14ac:dyDescent="0.25">
      <c r="A77" s="2">
        <v>51425489</v>
      </c>
      <c r="B77" s="2">
        <v>1</v>
      </c>
      <c r="C77" s="2">
        <f t="shared" ref="C77:C91" si="10">VLOOKUP(A77,studentid,2,FALSE)</f>
        <v>3</v>
      </c>
      <c r="D77" s="2">
        <f t="shared" ref="D77:D91" si="11">VLOOKUP(A77,studentid,4,FALSE)</f>
        <v>120</v>
      </c>
      <c r="E77" s="2">
        <v>2</v>
      </c>
      <c r="F77" s="2" t="s">
        <v>131</v>
      </c>
      <c r="G77" s="2" t="s">
        <v>132</v>
      </c>
      <c r="H77" s="2" t="b">
        <f ca="1">IFERROR(__xludf.DUMMYFUNCTION("REGEXMATCH(G77,""z.a"")"),FALSE)</f>
        <v>0</v>
      </c>
    </row>
    <row r="78" spans="1:8" ht="15.75" customHeight="1" x14ac:dyDescent="0.25">
      <c r="A78" s="2">
        <v>51425490</v>
      </c>
      <c r="B78" s="2">
        <v>1</v>
      </c>
      <c r="C78" s="2">
        <f t="shared" si="10"/>
        <v>3.7</v>
      </c>
      <c r="D78" s="2">
        <f t="shared" si="11"/>
        <v>150</v>
      </c>
      <c r="E78" s="2">
        <v>1</v>
      </c>
      <c r="F78" s="2" t="s">
        <v>133</v>
      </c>
      <c r="G78" s="2" t="s">
        <v>134</v>
      </c>
      <c r="H78" s="2" t="b">
        <f ca="1">IFERROR(__xludf.DUMMYFUNCTION("REGEXMATCH(G78,""z.a"")"),TRUE)</f>
        <v>1</v>
      </c>
    </row>
    <row r="79" spans="1:8" ht="15.75" customHeight="1" x14ac:dyDescent="0.25">
      <c r="A79" s="2">
        <v>51425491</v>
      </c>
      <c r="B79" s="2">
        <v>2</v>
      </c>
      <c r="C79" s="2">
        <f t="shared" si="10"/>
        <v>3.1</v>
      </c>
      <c r="D79" s="2">
        <f t="shared" si="11"/>
        <v>200</v>
      </c>
      <c r="E79" s="2">
        <v>1</v>
      </c>
      <c r="F79" s="2" t="s">
        <v>17</v>
      </c>
      <c r="G79" s="2" t="s">
        <v>135</v>
      </c>
      <c r="H79" s="2" t="b">
        <f ca="1">IFERROR(__xludf.DUMMYFUNCTION("REGEXMATCH(G79,""z.a"")"),TRUE)</f>
        <v>1</v>
      </c>
    </row>
    <row r="80" spans="1:8" ht="15.75" customHeight="1" x14ac:dyDescent="0.25">
      <c r="A80" s="2">
        <v>51425492</v>
      </c>
      <c r="B80" s="2">
        <v>1</v>
      </c>
      <c r="C80" s="2">
        <f t="shared" si="10"/>
        <v>3</v>
      </c>
      <c r="D80" s="2">
        <f t="shared" si="11"/>
        <v>135</v>
      </c>
      <c r="E80" s="2">
        <v>1</v>
      </c>
      <c r="F80" s="2" t="s">
        <v>136</v>
      </c>
      <c r="G80" s="2" t="s">
        <v>137</v>
      </c>
      <c r="H80" s="2" t="b">
        <f ca="1">IFERROR(__xludf.DUMMYFUNCTION("REGEXMATCH(G80,""z.a"")"),FALSE)</f>
        <v>0</v>
      </c>
    </row>
    <row r="81" spans="1:8" ht="15.75" customHeight="1" x14ac:dyDescent="0.25">
      <c r="A81" s="2">
        <v>51425493</v>
      </c>
      <c r="B81" s="2">
        <v>2</v>
      </c>
      <c r="C81" s="2">
        <f t="shared" si="10"/>
        <v>3.9</v>
      </c>
      <c r="D81" s="2">
        <f t="shared" si="11"/>
        <v>145</v>
      </c>
      <c r="E81" s="2">
        <v>1</v>
      </c>
      <c r="F81" s="2" t="s">
        <v>138</v>
      </c>
      <c r="G81" s="2" t="s">
        <v>139</v>
      </c>
      <c r="H81" s="2" t="b">
        <f ca="1">IFERROR(__xludf.DUMMYFUNCTION("REGEXMATCH(G81,""z.a"")"),FALSE)</f>
        <v>0</v>
      </c>
    </row>
    <row r="82" spans="1:8" ht="15.75" customHeight="1" x14ac:dyDescent="0.25">
      <c r="A82" s="2">
        <v>51425494</v>
      </c>
      <c r="B82" s="2">
        <v>1</v>
      </c>
      <c r="C82" s="2">
        <f t="shared" si="10"/>
        <v>3.4</v>
      </c>
      <c r="D82" s="2">
        <f t="shared" si="11"/>
        <v>130</v>
      </c>
      <c r="E82" s="2">
        <v>2</v>
      </c>
      <c r="G82" s="2" t="s">
        <v>140</v>
      </c>
      <c r="H82" s="2" t="b">
        <f ca="1">IFERROR(__xludf.DUMMYFUNCTION("REGEXMATCH(G82,""z.a"")"),FALSE)</f>
        <v>0</v>
      </c>
    </row>
    <row r="83" spans="1:8" ht="15.75" customHeight="1" x14ac:dyDescent="0.25">
      <c r="A83" s="2">
        <v>51425495</v>
      </c>
      <c r="B83" s="2">
        <v>1</v>
      </c>
      <c r="C83" s="2">
        <f t="shared" si="10"/>
        <v>3.5</v>
      </c>
      <c r="D83" s="2">
        <f t="shared" si="11"/>
        <v>190</v>
      </c>
      <c r="E83" s="2">
        <v>1</v>
      </c>
      <c r="F83" s="2" t="s">
        <v>141</v>
      </c>
      <c r="G83" s="2" t="s">
        <v>142</v>
      </c>
      <c r="H83" s="2" t="b">
        <f ca="1">IFERROR(__xludf.DUMMYFUNCTION("REGEXMATCH(G83,""z.a"")"),FALSE)</f>
        <v>0</v>
      </c>
    </row>
    <row r="84" spans="1:8" ht="15.75" customHeight="1" x14ac:dyDescent="0.25">
      <c r="A84" s="2">
        <v>51425496</v>
      </c>
      <c r="B84" s="2">
        <v>1</v>
      </c>
      <c r="C84" s="2">
        <f t="shared" si="10"/>
        <v>3.7</v>
      </c>
      <c r="D84" s="2">
        <f t="shared" si="11"/>
        <v>170</v>
      </c>
      <c r="E84" s="2">
        <v>1</v>
      </c>
      <c r="F84" s="2" t="s">
        <v>143</v>
      </c>
      <c r="G84" s="2" t="s">
        <v>144</v>
      </c>
      <c r="H84" s="2" t="b">
        <f ca="1">IFERROR(__xludf.DUMMYFUNCTION("REGEXMATCH(G84,""z.a"")"),TRUE)</f>
        <v>1</v>
      </c>
    </row>
    <row r="85" spans="1:8" ht="15.75" customHeight="1" x14ac:dyDescent="0.25">
      <c r="A85" s="2">
        <v>51425497</v>
      </c>
      <c r="B85" s="2">
        <v>1</v>
      </c>
      <c r="C85" s="2">
        <f t="shared" si="10"/>
        <v>3.7</v>
      </c>
      <c r="D85" s="2">
        <f t="shared" si="11"/>
        <v>127</v>
      </c>
      <c r="E85" s="2">
        <v>1</v>
      </c>
      <c r="F85" s="2" t="s">
        <v>145</v>
      </c>
      <c r="G85" s="2" t="s">
        <v>146</v>
      </c>
      <c r="H85" s="2" t="b">
        <f ca="1">IFERROR(__xludf.DUMMYFUNCTION("REGEXMATCH(G85,""z.a"")"),FALSE)</f>
        <v>0</v>
      </c>
    </row>
    <row r="86" spans="1:8" ht="15.75" customHeight="1" x14ac:dyDescent="0.25">
      <c r="A86" s="2">
        <v>51425498</v>
      </c>
      <c r="B86" s="2">
        <v>1</v>
      </c>
      <c r="C86" s="2">
        <f t="shared" si="10"/>
        <v>3.83</v>
      </c>
      <c r="D86" s="2">
        <f t="shared" si="11"/>
        <v>167</v>
      </c>
      <c r="E86" s="2">
        <v>1</v>
      </c>
      <c r="F86" s="2" t="s">
        <v>147</v>
      </c>
      <c r="G86" s="2" t="s">
        <v>148</v>
      </c>
      <c r="H86" s="2" t="b">
        <f ca="1">IFERROR(__xludf.DUMMYFUNCTION("REGEXMATCH(G86,""z.a"")"),FALSE)</f>
        <v>0</v>
      </c>
    </row>
    <row r="87" spans="1:8" ht="15.75" customHeight="1" x14ac:dyDescent="0.25">
      <c r="A87" s="2">
        <v>51425499</v>
      </c>
      <c r="B87" s="2">
        <v>1</v>
      </c>
      <c r="C87" s="2">
        <f t="shared" si="10"/>
        <v>2.6</v>
      </c>
      <c r="D87" s="2">
        <f t="shared" si="11"/>
        <v>140</v>
      </c>
      <c r="E87" s="2">
        <v>2</v>
      </c>
      <c r="F87" s="2" t="s">
        <v>149</v>
      </c>
      <c r="G87" s="2" t="s">
        <v>150</v>
      </c>
      <c r="H87" s="2" t="b">
        <f ca="1">IFERROR(__xludf.DUMMYFUNCTION("REGEXMATCH(G87,""z.a"")"),TRUE)</f>
        <v>1</v>
      </c>
    </row>
    <row r="88" spans="1:8" ht="15.75" customHeight="1" x14ac:dyDescent="0.25">
      <c r="A88" s="2">
        <v>51425500</v>
      </c>
      <c r="B88" s="2">
        <v>1</v>
      </c>
      <c r="C88" s="2">
        <f t="shared" si="10"/>
        <v>3</v>
      </c>
      <c r="D88" s="2">
        <f t="shared" si="11"/>
        <v>190</v>
      </c>
      <c r="E88" s="2">
        <v>1</v>
      </c>
      <c r="F88" s="2" t="s">
        <v>151</v>
      </c>
      <c r="G88" s="2" t="s">
        <v>152</v>
      </c>
      <c r="H88" s="2" t="b">
        <f ca="1">IFERROR(__xludf.DUMMYFUNCTION("REGEXMATCH(G88,""z.a"")"),TRUE)</f>
        <v>1</v>
      </c>
    </row>
    <row r="89" spans="1:8" ht="15.75" customHeight="1" x14ac:dyDescent="0.25">
      <c r="A89" s="2">
        <v>51425501</v>
      </c>
      <c r="B89" s="2">
        <v>2</v>
      </c>
      <c r="C89" s="2">
        <f t="shared" si="10"/>
        <v>3.2</v>
      </c>
      <c r="D89" s="2">
        <f t="shared" si="11"/>
        <v>155</v>
      </c>
      <c r="E89" s="2">
        <v>1</v>
      </c>
      <c r="F89" s="2" t="s">
        <v>30</v>
      </c>
      <c r="G89" s="2" t="s">
        <v>153</v>
      </c>
      <c r="H89" s="2" t="b">
        <f ca="1">IFERROR(__xludf.DUMMYFUNCTION("REGEXMATCH(G89,""z.a"")"),TRUE)</f>
        <v>1</v>
      </c>
    </row>
    <row r="90" spans="1:8" ht="15.75" customHeight="1" x14ac:dyDescent="0.25">
      <c r="A90" s="2">
        <v>51425502</v>
      </c>
      <c r="B90" s="2">
        <v>2</v>
      </c>
      <c r="C90" s="2">
        <f t="shared" si="10"/>
        <v>3.5</v>
      </c>
      <c r="D90" s="2">
        <f t="shared" si="11"/>
        <v>175</v>
      </c>
      <c r="E90" s="2">
        <v>2</v>
      </c>
      <c r="G90" s="2" t="s">
        <v>154</v>
      </c>
      <c r="H90" s="2" t="b">
        <f ca="1">IFERROR(__xludf.DUMMYFUNCTION("REGEXMATCH(G90,""z.a"")"),FALSE)</f>
        <v>0</v>
      </c>
    </row>
    <row r="91" spans="1:8" ht="15.75" customHeight="1" x14ac:dyDescent="0.25">
      <c r="A91" s="2">
        <v>51425503</v>
      </c>
      <c r="B91" s="2">
        <v>1</v>
      </c>
      <c r="C91" s="2">
        <f t="shared" si="10"/>
        <v>3.2</v>
      </c>
      <c r="D91" s="2">
        <f t="shared" si="11"/>
        <v>129</v>
      </c>
      <c r="E91" s="2">
        <v>2</v>
      </c>
      <c r="F91" s="2" t="s">
        <v>155</v>
      </c>
      <c r="G91" s="2" t="s">
        <v>156</v>
      </c>
      <c r="H91" s="2" t="b">
        <f ca="1">IFERROR(__xludf.DUMMYFUNCTION("REGEXMATCH(G91,""z.a"")"),FALSE)</f>
        <v>0</v>
      </c>
    </row>
    <row r="92" spans="1:8" ht="15.75" customHeight="1" x14ac:dyDescent="0.25">
      <c r="A92" s="2">
        <v>51425504</v>
      </c>
      <c r="B92" s="2">
        <v>2</v>
      </c>
      <c r="C92" s="2">
        <v>3.4249999999999985</v>
      </c>
      <c r="D92" s="2">
        <v>140</v>
      </c>
      <c r="E92" s="2">
        <v>1</v>
      </c>
      <c r="F92" s="2" t="s">
        <v>157</v>
      </c>
      <c r="G92" s="2" t="s">
        <v>158</v>
      </c>
      <c r="H92" s="2" t="b">
        <f ca="1">IFERROR(__xludf.DUMMYFUNCTION("REGEXMATCH(G92,""z.a"")"),FALSE)</f>
        <v>0</v>
      </c>
    </row>
    <row r="93" spans="1:8" ht="15.75" customHeight="1" x14ac:dyDescent="0.25">
      <c r="A93" s="2">
        <v>51425505</v>
      </c>
      <c r="B93" s="2">
        <v>1</v>
      </c>
      <c r="C93" s="2">
        <f t="shared" ref="C93:C103" si="12">VLOOKUP(A93,studentid,2,FALSE)</f>
        <v>3.8</v>
      </c>
      <c r="D93" s="2">
        <f t="shared" ref="D93:D103" si="13">VLOOKUP(A93,studentid,4,FALSE)</f>
        <v>135</v>
      </c>
      <c r="E93" s="2">
        <v>2</v>
      </c>
      <c r="F93" s="2" t="s">
        <v>159</v>
      </c>
      <c r="G93" s="2" t="s">
        <v>160</v>
      </c>
      <c r="H93" s="2" t="b">
        <f ca="1">IFERROR(__xludf.DUMMYFUNCTION("REGEXMATCH(G93,""z.a"")"),TRUE)</f>
        <v>1</v>
      </c>
    </row>
    <row r="94" spans="1:8" ht="15.75" customHeight="1" x14ac:dyDescent="0.25">
      <c r="A94" s="2">
        <v>51425506</v>
      </c>
      <c r="B94" s="2">
        <v>2</v>
      </c>
      <c r="C94" s="2">
        <f t="shared" si="12"/>
        <v>3.3</v>
      </c>
      <c r="D94" s="2">
        <f t="shared" si="13"/>
        <v>190</v>
      </c>
      <c r="E94" s="2">
        <v>1</v>
      </c>
      <c r="F94" s="2" t="s">
        <v>161</v>
      </c>
      <c r="G94" s="2" t="s">
        <v>162</v>
      </c>
      <c r="H94" s="2" t="b">
        <f ca="1">IFERROR(__xludf.DUMMYFUNCTION("REGEXMATCH(G94,""z.a"")"),FALSE)</f>
        <v>0</v>
      </c>
    </row>
    <row r="95" spans="1:8" ht="15.75" customHeight="1" x14ac:dyDescent="0.25">
      <c r="A95" s="2">
        <v>51425507</v>
      </c>
      <c r="B95" s="2">
        <v>2</v>
      </c>
      <c r="C95" s="2">
        <f t="shared" si="12"/>
        <v>3.2</v>
      </c>
      <c r="D95" s="2">
        <f t="shared" si="13"/>
        <v>165</v>
      </c>
      <c r="E95" s="2">
        <v>2</v>
      </c>
      <c r="G95" s="2" t="s">
        <v>163</v>
      </c>
      <c r="H95" s="2" t="b">
        <f ca="1">IFERROR(__xludf.DUMMYFUNCTION("REGEXMATCH(G95,""z.a"")"),FALSE)</f>
        <v>0</v>
      </c>
    </row>
    <row r="96" spans="1:8" ht="15.75" customHeight="1" x14ac:dyDescent="0.25">
      <c r="A96" s="2">
        <v>51425508</v>
      </c>
      <c r="B96" s="2">
        <v>2</v>
      </c>
      <c r="C96" s="2">
        <f t="shared" si="12"/>
        <v>3.75</v>
      </c>
      <c r="D96" s="2">
        <f t="shared" si="13"/>
        <v>175</v>
      </c>
      <c r="E96" s="2">
        <v>1</v>
      </c>
      <c r="F96" s="2" t="s">
        <v>164</v>
      </c>
      <c r="G96" s="2" t="s">
        <v>165</v>
      </c>
      <c r="H96" s="2" t="b">
        <f ca="1">IFERROR(__xludf.DUMMYFUNCTION("REGEXMATCH(G96,""z.a"")"),FALSE)</f>
        <v>0</v>
      </c>
    </row>
    <row r="97" spans="1:8" ht="15.75" customHeight="1" x14ac:dyDescent="0.25">
      <c r="A97" s="2">
        <v>51425509</v>
      </c>
      <c r="B97" s="2">
        <v>2</v>
      </c>
      <c r="C97" s="2">
        <f t="shared" si="12"/>
        <v>3.5</v>
      </c>
      <c r="D97" s="2">
        <f t="shared" si="13"/>
        <v>184</v>
      </c>
      <c r="E97" s="2">
        <v>1</v>
      </c>
      <c r="F97" s="2" t="s">
        <v>94</v>
      </c>
      <c r="G97" s="2" t="s">
        <v>166</v>
      </c>
      <c r="H97" s="2" t="b">
        <f ca="1">IFERROR(__xludf.DUMMYFUNCTION("REGEXMATCH(G97,""z.a"")"),FALSE)</f>
        <v>0</v>
      </c>
    </row>
    <row r="98" spans="1:8" ht="15.75" customHeight="1" x14ac:dyDescent="0.25">
      <c r="A98" s="2">
        <v>51425510</v>
      </c>
      <c r="B98" s="2">
        <v>2</v>
      </c>
      <c r="C98" s="2">
        <f t="shared" si="12"/>
        <v>3.92</v>
      </c>
      <c r="D98" s="2">
        <f t="shared" si="13"/>
        <v>210</v>
      </c>
      <c r="E98" s="2">
        <v>2</v>
      </c>
      <c r="F98" s="2" t="s">
        <v>49</v>
      </c>
      <c r="G98" s="2" t="s">
        <v>167</v>
      </c>
      <c r="H98" s="2" t="b">
        <f ca="1">IFERROR(__xludf.DUMMYFUNCTION("REGEXMATCH(G98,""z.a"")"),TRUE)</f>
        <v>1</v>
      </c>
    </row>
    <row r="99" spans="1:8" ht="15.75" customHeight="1" x14ac:dyDescent="0.25">
      <c r="A99" s="2">
        <v>51425511</v>
      </c>
      <c r="B99" s="2">
        <v>1</v>
      </c>
      <c r="C99" s="2">
        <f t="shared" si="12"/>
        <v>3.9</v>
      </c>
      <c r="D99" s="2">
        <f t="shared" si="13"/>
        <v>155</v>
      </c>
      <c r="E99" s="2">
        <v>1</v>
      </c>
      <c r="F99" s="2" t="s">
        <v>168</v>
      </c>
      <c r="G99" s="2" t="s">
        <v>169</v>
      </c>
      <c r="H99" s="2" t="b">
        <f ca="1">IFERROR(__xludf.DUMMYFUNCTION("REGEXMATCH(G99,""z.a"")"),FALSE)</f>
        <v>0</v>
      </c>
    </row>
    <row r="100" spans="1:8" ht="15.75" customHeight="1" x14ac:dyDescent="0.25">
      <c r="A100" s="2">
        <v>51425512</v>
      </c>
      <c r="B100" s="2">
        <v>2</v>
      </c>
      <c r="C100" s="2">
        <f t="shared" si="12"/>
        <v>3.9</v>
      </c>
      <c r="D100" s="2">
        <f t="shared" si="13"/>
        <v>185</v>
      </c>
      <c r="E100" s="2">
        <v>1</v>
      </c>
      <c r="F100" s="2" t="s">
        <v>51</v>
      </c>
      <c r="G100" s="2" t="s">
        <v>170</v>
      </c>
      <c r="H100" s="2" t="b">
        <f ca="1">IFERROR(__xludf.DUMMYFUNCTION("REGEXMATCH(G100,""z.a"")"),FALSE)</f>
        <v>0</v>
      </c>
    </row>
    <row r="101" spans="1:8" ht="15.75" customHeight="1" x14ac:dyDescent="0.25">
      <c r="A101" s="2">
        <v>51425513</v>
      </c>
      <c r="B101" s="2">
        <v>1</v>
      </c>
      <c r="C101" s="2">
        <f t="shared" si="12"/>
        <v>3.2</v>
      </c>
      <c r="D101" s="2">
        <f t="shared" si="13"/>
        <v>165</v>
      </c>
      <c r="E101" s="2">
        <v>1</v>
      </c>
      <c r="F101" s="2" t="s">
        <v>71</v>
      </c>
      <c r="G101" s="2" t="s">
        <v>171</v>
      </c>
      <c r="H101" s="2" t="b">
        <f ca="1">IFERROR(__xludf.DUMMYFUNCTION("REGEXMATCH(G101,""z.a"")"),FALSE)</f>
        <v>0</v>
      </c>
    </row>
    <row r="102" spans="1:8" ht="15.75" customHeight="1" x14ac:dyDescent="0.25">
      <c r="A102" s="2">
        <v>51425514</v>
      </c>
      <c r="B102" s="2">
        <v>1</v>
      </c>
      <c r="C102" s="2">
        <f t="shared" si="12"/>
        <v>3.5</v>
      </c>
      <c r="D102" s="2">
        <f t="shared" si="13"/>
        <v>125</v>
      </c>
      <c r="E102" s="2">
        <v>1</v>
      </c>
      <c r="F102" s="2" t="s">
        <v>172</v>
      </c>
      <c r="G102" s="2" t="s">
        <v>173</v>
      </c>
      <c r="H102" s="2" t="b">
        <f ca="1">IFERROR(__xludf.DUMMYFUNCTION("REGEXMATCH(G102,""z.a"")"),FALSE)</f>
        <v>0</v>
      </c>
    </row>
    <row r="103" spans="1:8" ht="15.75" customHeight="1" x14ac:dyDescent="0.25">
      <c r="A103" s="2">
        <v>51425515</v>
      </c>
      <c r="B103" s="2">
        <v>1</v>
      </c>
      <c r="C103" s="2">
        <f t="shared" si="12"/>
        <v>3.4</v>
      </c>
      <c r="D103" s="2">
        <f t="shared" si="13"/>
        <v>160</v>
      </c>
      <c r="E103" s="2">
        <v>2</v>
      </c>
      <c r="H103" s="2" t="b">
        <f ca="1">IFERROR(__xludf.DUMMYFUNCTION("REGEXMATCH(G103,""z.a"")"),FALSE)</f>
        <v>0</v>
      </c>
    </row>
    <row r="104" spans="1:8" ht="15.75" customHeight="1" x14ac:dyDescent="0.25">
      <c r="A104" s="2">
        <v>51425516</v>
      </c>
      <c r="B104" s="2">
        <v>1</v>
      </c>
      <c r="C104" s="2">
        <v>3.4249999999999985</v>
      </c>
      <c r="D104" s="2">
        <v>140</v>
      </c>
      <c r="E104" s="2">
        <v>2</v>
      </c>
      <c r="H104" s="2" t="b">
        <f ca="1">IFERROR(__xludf.DUMMYFUNCTION("REGEXMATCH(G104,""z.a"")"),FALSE)</f>
        <v>0</v>
      </c>
    </row>
    <row r="105" spans="1:8" ht="15.75" customHeight="1" x14ac:dyDescent="0.25">
      <c r="A105" s="2">
        <v>51425517</v>
      </c>
      <c r="B105" s="2">
        <v>1</v>
      </c>
      <c r="C105" s="2">
        <f>VLOOKUP(A105,studentid,2,FALSE)</f>
        <v>3.7</v>
      </c>
      <c r="D105" s="2">
        <f>VLOOKUP(A105,studentid,4,FALSE)</f>
        <v>130</v>
      </c>
      <c r="E105" s="2">
        <v>2</v>
      </c>
      <c r="F105" s="2" t="s">
        <v>174</v>
      </c>
      <c r="G105" s="2" t="s">
        <v>175</v>
      </c>
      <c r="H105" s="2" t="b">
        <f ca="1">IFERROR(__xludf.DUMMYFUNCTION("REGEXMATCH(G105,""z.a"")"),FALSE)</f>
        <v>0</v>
      </c>
    </row>
    <row r="106" spans="1:8" ht="15.75" customHeight="1" x14ac:dyDescent="0.25">
      <c r="A106" s="2">
        <v>51425518</v>
      </c>
      <c r="B106" s="2">
        <v>1</v>
      </c>
      <c r="C106" s="2">
        <v>3.4249999999999985</v>
      </c>
      <c r="D106" s="2">
        <v>140</v>
      </c>
      <c r="E106" s="2">
        <v>2</v>
      </c>
      <c r="F106" s="2" t="s">
        <v>176</v>
      </c>
      <c r="G106" s="2" t="s">
        <v>177</v>
      </c>
      <c r="H106" s="2" t="b">
        <f ca="1">IFERROR(__xludf.DUMMYFUNCTION("REGEXMATCH(G106,""z.a"")"),FALSE)</f>
        <v>0</v>
      </c>
    </row>
    <row r="107" spans="1:8" ht="15.75" customHeight="1" x14ac:dyDescent="0.25">
      <c r="A107" s="2">
        <v>51425519</v>
      </c>
      <c r="B107" s="2">
        <v>1</v>
      </c>
      <c r="C107" s="2">
        <f t="shared" ref="C107:C126" si="14">VLOOKUP(A107,studentid,2,FALSE)</f>
        <v>3</v>
      </c>
      <c r="D107" s="2">
        <f t="shared" ref="D107:D126" si="15">VLOOKUP(A107,studentid,4,FALSE)</f>
        <v>125</v>
      </c>
      <c r="E107" s="2">
        <v>1</v>
      </c>
      <c r="F107" s="2" t="s">
        <v>178</v>
      </c>
      <c r="G107" s="2" t="s">
        <v>179</v>
      </c>
      <c r="H107" s="2" t="b">
        <f ca="1">IFERROR(__xludf.DUMMYFUNCTION("REGEXMATCH(G107,""z.a"")"),TRUE)</f>
        <v>1</v>
      </c>
    </row>
    <row r="108" spans="1:8" ht="15.75" customHeight="1" x14ac:dyDescent="0.25">
      <c r="A108" s="2">
        <v>51425520</v>
      </c>
      <c r="B108" s="2">
        <v>1</v>
      </c>
      <c r="C108" s="2">
        <f t="shared" si="14"/>
        <v>3</v>
      </c>
      <c r="D108" s="2">
        <f t="shared" si="15"/>
        <v>130</v>
      </c>
      <c r="E108" s="2">
        <v>2</v>
      </c>
      <c r="F108" s="2" t="s">
        <v>116</v>
      </c>
      <c r="G108" s="2" t="s">
        <v>180</v>
      </c>
      <c r="H108" s="2" t="b">
        <f ca="1">IFERROR(__xludf.DUMMYFUNCTION("REGEXMATCH(G108,""z.a"")"),FALSE)</f>
        <v>0</v>
      </c>
    </row>
    <row r="109" spans="1:8" ht="15.75" customHeight="1" x14ac:dyDescent="0.25">
      <c r="A109" s="2">
        <v>51425521</v>
      </c>
      <c r="B109" s="2">
        <v>1</v>
      </c>
      <c r="C109" s="2">
        <f t="shared" si="14"/>
        <v>3.8</v>
      </c>
      <c r="D109" s="2">
        <f t="shared" si="15"/>
        <v>165</v>
      </c>
      <c r="E109" s="2">
        <v>2</v>
      </c>
      <c r="F109" s="2" t="s">
        <v>181</v>
      </c>
      <c r="G109" s="2" t="s">
        <v>182</v>
      </c>
      <c r="H109" s="2" t="b">
        <f ca="1">IFERROR(__xludf.DUMMYFUNCTION("REGEXMATCH(G109,""z.a"")"),FALSE)</f>
        <v>0</v>
      </c>
    </row>
    <row r="110" spans="1:8" ht="15.75" customHeight="1" x14ac:dyDescent="0.25">
      <c r="A110" s="2">
        <v>51425522</v>
      </c>
      <c r="B110" s="2">
        <v>1</v>
      </c>
      <c r="C110" s="2">
        <f t="shared" si="14"/>
        <v>3.8</v>
      </c>
      <c r="D110" s="2">
        <f t="shared" si="15"/>
        <v>128</v>
      </c>
      <c r="E110" s="2">
        <v>1</v>
      </c>
      <c r="F110" s="2" t="s">
        <v>58</v>
      </c>
      <c r="G110" s="2" t="s">
        <v>183</v>
      </c>
      <c r="H110" s="2" t="b">
        <f ca="1">IFERROR(__xludf.DUMMYFUNCTION("REGEXMATCH(G110,""z.a"")"),FALSE)</f>
        <v>0</v>
      </c>
    </row>
    <row r="111" spans="1:8" ht="15.75" customHeight="1" x14ac:dyDescent="0.25">
      <c r="A111" s="2">
        <v>51425523</v>
      </c>
      <c r="B111" s="2">
        <v>1</v>
      </c>
      <c r="C111" s="2">
        <f t="shared" si="14"/>
        <v>3.4</v>
      </c>
      <c r="D111" s="2">
        <f t="shared" si="15"/>
        <v>200</v>
      </c>
      <c r="E111" s="2">
        <v>2</v>
      </c>
      <c r="F111" s="2" t="s">
        <v>184</v>
      </c>
      <c r="G111" s="2" t="s">
        <v>185</v>
      </c>
      <c r="H111" s="2" t="b">
        <f ca="1">IFERROR(__xludf.DUMMYFUNCTION("REGEXMATCH(G111,""z.a"")"),TRUE)</f>
        <v>1</v>
      </c>
    </row>
    <row r="112" spans="1:8" ht="15.75" customHeight="1" x14ac:dyDescent="0.25">
      <c r="A112" s="2">
        <v>51425524</v>
      </c>
      <c r="B112" s="2">
        <v>1</v>
      </c>
      <c r="C112" s="2">
        <f t="shared" si="14"/>
        <v>3.7</v>
      </c>
      <c r="D112" s="2">
        <f t="shared" si="15"/>
        <v>160</v>
      </c>
      <c r="E112" s="2">
        <v>1</v>
      </c>
      <c r="F112" s="2" t="s">
        <v>87</v>
      </c>
      <c r="G112" s="2" t="s">
        <v>186</v>
      </c>
      <c r="H112" s="2" t="b">
        <f ca="1">IFERROR(__xludf.DUMMYFUNCTION("REGEXMATCH(G112,""z.a"")"),FALSE)</f>
        <v>0</v>
      </c>
    </row>
    <row r="113" spans="1:8" ht="15.75" customHeight="1" x14ac:dyDescent="0.25">
      <c r="A113" s="2">
        <v>51425525</v>
      </c>
      <c r="B113" s="2">
        <v>2</v>
      </c>
      <c r="C113" s="2">
        <f t="shared" si="14"/>
        <v>2.9</v>
      </c>
      <c r="D113" s="2">
        <f t="shared" si="15"/>
        <v>170</v>
      </c>
      <c r="E113" s="2">
        <v>2</v>
      </c>
      <c r="H113" s="2" t="b">
        <f ca="1">IFERROR(__xludf.DUMMYFUNCTION("REGEXMATCH(G113,""z.a"")"),FALSE)</f>
        <v>0</v>
      </c>
    </row>
    <row r="114" spans="1:8" ht="15.75" customHeight="1" x14ac:dyDescent="0.25">
      <c r="A114" s="2">
        <v>51425526</v>
      </c>
      <c r="B114" s="2">
        <v>1</v>
      </c>
      <c r="C114" s="2">
        <f t="shared" si="14"/>
        <v>3.9</v>
      </c>
      <c r="D114" s="2">
        <f t="shared" si="15"/>
        <v>129</v>
      </c>
      <c r="E114" s="2">
        <v>2</v>
      </c>
      <c r="G114" s="2" t="s">
        <v>187</v>
      </c>
      <c r="H114" s="2" t="b">
        <f ca="1">IFERROR(__xludf.DUMMYFUNCTION("REGEXMATCH(G114,""z.a"")"),FALSE)</f>
        <v>0</v>
      </c>
    </row>
    <row r="115" spans="1:8" ht="15.75" customHeight="1" x14ac:dyDescent="0.25">
      <c r="A115" s="2">
        <v>51425527</v>
      </c>
      <c r="B115" s="2">
        <v>1</v>
      </c>
      <c r="C115" s="2">
        <f t="shared" si="14"/>
        <v>3.6</v>
      </c>
      <c r="D115" s="2">
        <f t="shared" si="15"/>
        <v>170</v>
      </c>
      <c r="E115" s="2">
        <v>2</v>
      </c>
      <c r="F115" s="2" t="s">
        <v>116</v>
      </c>
      <c r="G115" s="2" t="s">
        <v>188</v>
      </c>
      <c r="H115" s="2" t="b">
        <f ca="1">IFERROR(__xludf.DUMMYFUNCTION("REGEXMATCH(G115,""z.a"")"),FALSE)</f>
        <v>0</v>
      </c>
    </row>
    <row r="116" spans="1:8" ht="15.75" customHeight="1" x14ac:dyDescent="0.25">
      <c r="A116" s="2">
        <v>51425528</v>
      </c>
      <c r="B116" s="2">
        <v>2</v>
      </c>
      <c r="C116" s="2">
        <f t="shared" si="14"/>
        <v>2.8</v>
      </c>
      <c r="D116" s="2">
        <f t="shared" si="15"/>
        <v>138</v>
      </c>
      <c r="E116" s="2">
        <v>1</v>
      </c>
      <c r="F116" s="2" t="s">
        <v>189</v>
      </c>
      <c r="G116" s="2" t="s">
        <v>190</v>
      </c>
      <c r="H116" s="2" t="b">
        <f ca="1">IFERROR(__xludf.DUMMYFUNCTION("REGEXMATCH(G116,""z.a"")"),FALSE)</f>
        <v>0</v>
      </c>
    </row>
    <row r="117" spans="1:8" ht="15.75" customHeight="1" x14ac:dyDescent="0.25">
      <c r="A117" s="2">
        <v>51425529</v>
      </c>
      <c r="B117" s="2">
        <v>2</v>
      </c>
      <c r="C117" s="2">
        <f t="shared" si="14"/>
        <v>3.3</v>
      </c>
      <c r="D117" s="2">
        <f t="shared" si="15"/>
        <v>150</v>
      </c>
      <c r="E117" s="2">
        <v>1</v>
      </c>
      <c r="F117" s="2" t="s">
        <v>39</v>
      </c>
      <c r="G117" s="2" t="s">
        <v>191</v>
      </c>
      <c r="H117" s="2" t="b">
        <f ca="1">IFERROR(__xludf.DUMMYFUNCTION("REGEXMATCH(G117,""z.a"")"),TRUE)</f>
        <v>1</v>
      </c>
    </row>
    <row r="118" spans="1:8" ht="15.75" customHeight="1" x14ac:dyDescent="0.25">
      <c r="A118" s="2">
        <v>51425530</v>
      </c>
      <c r="B118" s="2">
        <v>1</v>
      </c>
      <c r="C118" s="2">
        <f t="shared" si="14"/>
        <v>3.4</v>
      </c>
      <c r="D118" s="2">
        <f t="shared" si="15"/>
        <v>170</v>
      </c>
      <c r="E118" s="2">
        <v>2</v>
      </c>
      <c r="F118" s="2" t="s">
        <v>19</v>
      </c>
      <c r="G118" s="2" t="s">
        <v>192</v>
      </c>
      <c r="H118" s="2" t="b">
        <f ca="1">IFERROR(__xludf.DUMMYFUNCTION("REGEXMATCH(G118,""z.a"")"),FALSE)</f>
        <v>0</v>
      </c>
    </row>
    <row r="119" spans="1:8" ht="15.75" customHeight="1" x14ac:dyDescent="0.25">
      <c r="A119" s="2">
        <v>51425531</v>
      </c>
      <c r="B119" s="2">
        <v>1</v>
      </c>
      <c r="C119" s="2">
        <f t="shared" si="14"/>
        <v>3.77</v>
      </c>
      <c r="D119" s="2">
        <f t="shared" si="15"/>
        <v>113</v>
      </c>
      <c r="E119" s="2">
        <v>2</v>
      </c>
      <c r="F119" s="2" t="s">
        <v>193</v>
      </c>
      <c r="G119" s="2" t="s">
        <v>194</v>
      </c>
      <c r="H119" s="2" t="b">
        <f ca="1">IFERROR(__xludf.DUMMYFUNCTION("REGEXMATCH(G119,""z.a"")"),FALSE)</f>
        <v>0</v>
      </c>
    </row>
    <row r="120" spans="1:8" ht="15.75" customHeight="1" x14ac:dyDescent="0.25">
      <c r="A120" s="2">
        <v>51425532</v>
      </c>
      <c r="B120" s="2">
        <v>1</v>
      </c>
      <c r="C120" s="2">
        <f t="shared" si="14"/>
        <v>3.63</v>
      </c>
      <c r="D120" s="2">
        <f t="shared" si="15"/>
        <v>140</v>
      </c>
      <c r="E120" s="2">
        <v>2</v>
      </c>
      <c r="F120" s="2" t="s">
        <v>116</v>
      </c>
      <c r="G120" s="2" t="s">
        <v>195</v>
      </c>
      <c r="H120" s="2" t="b">
        <f ca="1">IFERROR(__xludf.DUMMYFUNCTION("REGEXMATCH(G120,""z.a"")"),FALSE)</f>
        <v>0</v>
      </c>
    </row>
    <row r="121" spans="1:8" ht="15.75" customHeight="1" x14ac:dyDescent="0.25">
      <c r="A121" s="2">
        <v>51425533</v>
      </c>
      <c r="B121" s="2">
        <v>2</v>
      </c>
      <c r="C121" s="2">
        <f t="shared" si="14"/>
        <v>3.2</v>
      </c>
      <c r="D121" s="2">
        <f t="shared" si="15"/>
        <v>185</v>
      </c>
      <c r="E121" s="2">
        <v>1</v>
      </c>
      <c r="F121" s="2" t="s">
        <v>49</v>
      </c>
      <c r="G121" s="2" t="s">
        <v>196</v>
      </c>
      <c r="H121" s="2" t="b">
        <f ca="1">IFERROR(__xludf.DUMMYFUNCTION("REGEXMATCH(G121,""z.a"")"),FALSE)</f>
        <v>0</v>
      </c>
    </row>
    <row r="122" spans="1:8" ht="15.75" customHeight="1" x14ac:dyDescent="0.25">
      <c r="A122" s="2">
        <v>51425534</v>
      </c>
      <c r="B122" s="2">
        <v>1</v>
      </c>
      <c r="C122" s="2">
        <f t="shared" si="14"/>
        <v>3.5</v>
      </c>
      <c r="D122" s="2">
        <f t="shared" si="15"/>
        <v>156</v>
      </c>
      <c r="E122" s="2">
        <v>1</v>
      </c>
      <c r="F122" s="2" t="s">
        <v>22</v>
      </c>
      <c r="G122" s="2" t="s">
        <v>197</v>
      </c>
      <c r="H122" s="2" t="b">
        <f ca="1">IFERROR(__xludf.DUMMYFUNCTION("REGEXMATCH(G122,""z.a"")"),FALSE)</f>
        <v>0</v>
      </c>
    </row>
    <row r="123" spans="1:8" ht="15.75" customHeight="1" x14ac:dyDescent="0.25">
      <c r="A123" s="2">
        <v>51425535</v>
      </c>
      <c r="B123" s="2">
        <v>1</v>
      </c>
      <c r="C123" s="2">
        <f t="shared" si="14"/>
        <v>3</v>
      </c>
      <c r="D123" s="2">
        <f t="shared" si="15"/>
        <v>180</v>
      </c>
      <c r="E123" s="2">
        <v>2</v>
      </c>
      <c r="F123" s="2" t="s">
        <v>198</v>
      </c>
      <c r="G123" s="2" t="s">
        <v>199</v>
      </c>
      <c r="H123" s="2" t="b">
        <f ca="1">IFERROR(__xludf.DUMMYFUNCTION("REGEXMATCH(G123,""z.a"")"),FALSE)</f>
        <v>0</v>
      </c>
    </row>
    <row r="124" spans="1:8" ht="15.75" customHeight="1" x14ac:dyDescent="0.25">
      <c r="A124" s="2">
        <v>51425536</v>
      </c>
      <c r="B124" s="2">
        <v>1</v>
      </c>
      <c r="C124" s="2">
        <f t="shared" si="14"/>
        <v>3.8820000000000001</v>
      </c>
      <c r="D124" s="2">
        <f t="shared" si="15"/>
        <v>120</v>
      </c>
      <c r="E124" s="2">
        <v>2</v>
      </c>
      <c r="F124" s="2" t="s">
        <v>19</v>
      </c>
      <c r="G124" s="2" t="s">
        <v>200</v>
      </c>
      <c r="H124" s="2" t="b">
        <f ca="1">IFERROR(__xludf.DUMMYFUNCTION("REGEXMATCH(G124,""z.a"")"),FALSE)</f>
        <v>0</v>
      </c>
    </row>
    <row r="125" spans="1:8" ht="15.75" customHeight="1" x14ac:dyDescent="0.25">
      <c r="A125" s="2">
        <v>51425537</v>
      </c>
      <c r="B125" s="2">
        <v>2</v>
      </c>
      <c r="C125" s="2">
        <f t="shared" si="14"/>
        <v>3</v>
      </c>
      <c r="D125" s="2">
        <f t="shared" si="15"/>
        <v>135</v>
      </c>
      <c r="E125" s="2">
        <v>2</v>
      </c>
      <c r="G125" s="2" t="s">
        <v>201</v>
      </c>
      <c r="H125" s="2" t="b">
        <f ca="1">IFERROR(__xludf.DUMMYFUNCTION("REGEXMATCH(G125,""z.a"")"),TRUE)</f>
        <v>1</v>
      </c>
    </row>
    <row r="126" spans="1:8" ht="15.75" customHeight="1" x14ac:dyDescent="0.25">
      <c r="A126" s="2">
        <v>51425538</v>
      </c>
      <c r="B126" s="2">
        <v>1</v>
      </c>
      <c r="C126" s="2">
        <f t="shared" si="14"/>
        <v>3.9</v>
      </c>
      <c r="D126" s="2">
        <f t="shared" si="15"/>
        <v>135</v>
      </c>
      <c r="E126" s="2">
        <v>2</v>
      </c>
      <c r="G126" s="2" t="s">
        <v>202</v>
      </c>
      <c r="H126" s="2" t="b">
        <f ca="1">IFERROR(__xludf.DUMMYFUNCTION("REGEXMATCH(G126,""z.a"")"),FALSE)</f>
        <v>0</v>
      </c>
    </row>
    <row r="127" spans="1:8" ht="15.75" customHeight="1" x14ac:dyDescent="0.25">
      <c r="H127" s="2" t="b">
        <f ca="1">IFERROR(__xludf.DUMMYFUNCTION("REGEXMATCH(G127,""z.a"")"),FALSE)</f>
        <v>0</v>
      </c>
    </row>
    <row r="128" spans="1:8" ht="15.75" customHeight="1" x14ac:dyDescent="0.25">
      <c r="G128" s="8" t="s">
        <v>203</v>
      </c>
      <c r="H128" s="9">
        <f ca="1">COUNTIF(regexmatch,TRUE)</f>
        <v>29</v>
      </c>
    </row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"/>
  <sheetViews>
    <sheetView showGridLines="0" workbookViewId="0"/>
  </sheetViews>
  <sheetFormatPr defaultColWidth="14.42578125" defaultRowHeight="15" customHeight="1" x14ac:dyDescent="0.25"/>
  <sheetData>
    <row r="1" spans="1:4" x14ac:dyDescent="0.25">
      <c r="A1" s="11" t="s">
        <v>204</v>
      </c>
      <c r="B1" s="11" t="s">
        <v>2</v>
      </c>
      <c r="C1" s="23"/>
      <c r="D1" s="12"/>
    </row>
    <row r="2" spans="1:4" x14ac:dyDescent="0.25">
      <c r="A2" s="11" t="s">
        <v>11</v>
      </c>
      <c r="B2" s="13">
        <v>1</v>
      </c>
      <c r="C2" s="24">
        <v>2</v>
      </c>
      <c r="D2" s="14" t="s">
        <v>9</v>
      </c>
    </row>
    <row r="3" spans="1:4" x14ac:dyDescent="0.25">
      <c r="A3" s="13">
        <v>1</v>
      </c>
      <c r="B3" s="15">
        <v>40</v>
      </c>
      <c r="C3" s="25">
        <v>35</v>
      </c>
      <c r="D3" s="16">
        <v>75</v>
      </c>
    </row>
    <row r="4" spans="1:4" x14ac:dyDescent="0.25">
      <c r="A4" s="17">
        <v>2</v>
      </c>
      <c r="B4" s="18">
        <v>36</v>
      </c>
      <c r="C4" s="26">
        <v>14</v>
      </c>
      <c r="D4" s="19">
        <v>50</v>
      </c>
    </row>
    <row r="5" spans="1:4" x14ac:dyDescent="0.25">
      <c r="A5" s="20" t="s">
        <v>9</v>
      </c>
      <c r="B5" s="21">
        <v>76</v>
      </c>
      <c r="C5" s="27">
        <v>49</v>
      </c>
      <c r="D5" s="22">
        <v>125</v>
      </c>
    </row>
    <row r="7" spans="1:4" x14ac:dyDescent="0.25">
      <c r="A7" s="3" t="s">
        <v>205</v>
      </c>
      <c r="B7" s="3" t="s">
        <v>4</v>
      </c>
      <c r="C7" s="3" t="s">
        <v>5</v>
      </c>
    </row>
    <row r="8" spans="1:4" x14ac:dyDescent="0.25">
      <c r="A8" s="10" t="s">
        <v>206</v>
      </c>
      <c r="B8" s="3">
        <v>40</v>
      </c>
      <c r="C8" s="3">
        <v>35</v>
      </c>
    </row>
    <row r="9" spans="1:4" x14ac:dyDescent="0.25">
      <c r="A9" s="10" t="s">
        <v>207</v>
      </c>
      <c r="B9" s="3">
        <v>36</v>
      </c>
      <c r="C9" s="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9"/>
  <sheetViews>
    <sheetView showGridLines="0" tabSelected="1" workbookViewId="0">
      <selection activeCell="D17" sqref="D17"/>
    </sheetView>
  </sheetViews>
  <sheetFormatPr defaultColWidth="14.42578125" defaultRowHeight="15" customHeight="1" x14ac:dyDescent="0.25"/>
  <cols>
    <col min="2" max="2" width="14.42578125" hidden="1"/>
    <col min="5" max="5" width="14.42578125" hidden="1"/>
    <col min="8" max="8" width="20.42578125" customWidth="1"/>
  </cols>
  <sheetData>
    <row r="1" spans="1:8" x14ac:dyDescent="0.25">
      <c r="A1" s="11" t="s">
        <v>208</v>
      </c>
      <c r="B1" s="11" t="s">
        <v>14</v>
      </c>
      <c r="C1" s="12"/>
    </row>
    <row r="2" spans="1:8" x14ac:dyDescent="0.25">
      <c r="A2" s="11" t="s">
        <v>2</v>
      </c>
      <c r="B2" s="13" t="s">
        <v>224</v>
      </c>
      <c r="C2" s="14" t="s">
        <v>9</v>
      </c>
    </row>
    <row r="3" spans="1:8" x14ac:dyDescent="0.25">
      <c r="A3" s="13">
        <v>1</v>
      </c>
      <c r="B3" s="15">
        <v>151.71428571428572</v>
      </c>
      <c r="C3" s="16">
        <v>151.71428571428572</v>
      </c>
      <c r="F3" s="3" t="s">
        <v>209</v>
      </c>
      <c r="H3" s="3" t="s">
        <v>210</v>
      </c>
    </row>
    <row r="4" spans="1:8" x14ac:dyDescent="0.25">
      <c r="A4" s="17">
        <v>2</v>
      </c>
      <c r="B4" s="18">
        <v>164.26666666666668</v>
      </c>
      <c r="C4" s="19">
        <v>164.26666666666668</v>
      </c>
    </row>
    <row r="5" spans="1:8" x14ac:dyDescent="0.25">
      <c r="A5" s="20" t="s">
        <v>9</v>
      </c>
      <c r="B5" s="21">
        <v>158.20689655172413</v>
      </c>
      <c r="C5" s="22">
        <v>158.20689655172413</v>
      </c>
    </row>
    <row r="9" spans="1:8" x14ac:dyDescent="0.25">
      <c r="C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CECEC"/>
  </sheetPr>
  <dimension ref="A1:C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1.42578125" customWidth="1"/>
    <col min="3" max="3" width="25.28515625" customWidth="1"/>
    <col min="4" max="26" width="8.7109375" customWidth="1"/>
  </cols>
  <sheetData>
    <row r="1" spans="1:3" x14ac:dyDescent="0.25">
      <c r="A1" s="1" t="s">
        <v>211</v>
      </c>
      <c r="B1" s="1" t="s">
        <v>0</v>
      </c>
      <c r="C1" s="2" t="s">
        <v>212</v>
      </c>
    </row>
    <row r="2" spans="1:3" x14ac:dyDescent="0.25">
      <c r="B2" s="1" t="s">
        <v>1</v>
      </c>
      <c r="C2" s="2" t="s">
        <v>213</v>
      </c>
    </row>
    <row r="3" spans="1:3" x14ac:dyDescent="0.25">
      <c r="B3" s="1" t="s">
        <v>214</v>
      </c>
      <c r="C3" s="2" t="s">
        <v>215</v>
      </c>
    </row>
    <row r="4" spans="1:3" x14ac:dyDescent="0.25">
      <c r="B4" s="2">
        <v>1</v>
      </c>
      <c r="C4" s="2" t="s">
        <v>216</v>
      </c>
    </row>
    <row r="5" spans="1:3" x14ac:dyDescent="0.25">
      <c r="B5" s="2">
        <v>2</v>
      </c>
      <c r="C5" s="2" t="s">
        <v>217</v>
      </c>
    </row>
    <row r="6" spans="1:3" x14ac:dyDescent="0.25">
      <c r="B6" s="1" t="s">
        <v>10</v>
      </c>
      <c r="C6" s="2" t="s">
        <v>218</v>
      </c>
    </row>
    <row r="7" spans="1:3" ht="14.25" customHeight="1" x14ac:dyDescent="0.25"/>
    <row r="10" spans="1:3" x14ac:dyDescent="0.25">
      <c r="A10" s="1" t="s">
        <v>219</v>
      </c>
      <c r="B10" s="1" t="s">
        <v>0</v>
      </c>
      <c r="C10" s="2" t="s">
        <v>212</v>
      </c>
    </row>
    <row r="11" spans="1:3" x14ac:dyDescent="0.25">
      <c r="B11" s="1" t="s">
        <v>214</v>
      </c>
      <c r="C11" s="2" t="s">
        <v>215</v>
      </c>
    </row>
    <row r="12" spans="1:3" x14ac:dyDescent="0.25">
      <c r="B12" s="2">
        <v>1</v>
      </c>
      <c r="C12" s="2" t="s">
        <v>216</v>
      </c>
    </row>
    <row r="13" spans="1:3" x14ac:dyDescent="0.25">
      <c r="B13" s="2">
        <v>2</v>
      </c>
      <c r="C13" s="2" t="s">
        <v>217</v>
      </c>
    </row>
    <row r="14" spans="1:3" x14ac:dyDescent="0.25">
      <c r="B14" s="1" t="s">
        <v>220</v>
      </c>
      <c r="C14" s="2" t="s">
        <v>221</v>
      </c>
    </row>
    <row r="15" spans="1:3" x14ac:dyDescent="0.25">
      <c r="B15" s="2">
        <v>1</v>
      </c>
      <c r="C15" s="2" t="s">
        <v>206</v>
      </c>
    </row>
    <row r="16" spans="1:3" x14ac:dyDescent="0.25">
      <c r="B16" s="2">
        <v>2</v>
      </c>
      <c r="C16" s="2" t="s">
        <v>207</v>
      </c>
    </row>
    <row r="17" spans="2:3" x14ac:dyDescent="0.25">
      <c r="B17" s="1" t="s">
        <v>12</v>
      </c>
      <c r="C17" s="2" t="s">
        <v>222</v>
      </c>
    </row>
    <row r="18" spans="2:3" x14ac:dyDescent="0.25">
      <c r="B18" s="1" t="s">
        <v>13</v>
      </c>
      <c r="C18" s="2" t="s">
        <v>223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DATA1</vt:lpstr>
      <vt:lpstr>Pivot Table 1</vt:lpstr>
      <vt:lpstr>DATA2</vt:lpstr>
      <vt:lpstr>Pivot Table 3</vt:lpstr>
      <vt:lpstr>Pivot Table 4</vt:lpstr>
      <vt:lpstr>DICT</vt:lpstr>
      <vt:lpstr>gender</vt:lpstr>
      <vt:lpstr>regexmatch</vt:lpstr>
      <vt:lpstr>studentid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modified xsi:type="dcterms:W3CDTF">2023-02-26T06:31:20Z</dcterms:modified>
</cp:coreProperties>
</file>